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360" windowHeight="8985" activeTab="0"/>
  </bookViews>
  <sheets>
    <sheet name="作成例" sheetId="1" r:id="rId1"/>
    <sheet name="参考値" sheetId="2" r:id="rId2"/>
    <sheet name="入力表①" sheetId="3" r:id="rId3"/>
    <sheet name="入力表②" sheetId="4" r:id="rId4"/>
  </sheets>
  <definedNames>
    <definedName name="_xlnm.Print_Area" localSheetId="0">'作成例'!$A$1:$P$36</definedName>
    <definedName name="_xlnm.Print_Area" localSheetId="2">'入力表①'!$A$1:$Z$98</definedName>
    <definedName name="_xlnm.Print_Area" localSheetId="3">'入力表②'!$A$1:$P$36</definedName>
  </definedNames>
  <calcPr fullCalcOnLoad="1"/>
</workbook>
</file>

<file path=xl/sharedStrings.xml><?xml version="1.0" encoding="utf-8"?>
<sst xmlns="http://schemas.openxmlformats.org/spreadsheetml/2006/main" count="456" uniqueCount="269">
  <si>
    <t>経過年数</t>
  </si>
  <si>
    <t>現在</t>
  </si>
  <si>
    <t>ライフイベント</t>
  </si>
  <si>
    <t>　  収　入</t>
  </si>
  <si>
    <t>収入合計</t>
  </si>
  <si>
    <t xml:space="preserve">  　支　出</t>
  </si>
  <si>
    <t>支出合計</t>
  </si>
  <si>
    <t>年間収支</t>
  </si>
  <si>
    <t>貯蓄残高</t>
  </si>
  <si>
    <t>その他</t>
  </si>
  <si>
    <t>一時的収入</t>
  </si>
  <si>
    <t>基本的生活費</t>
  </si>
  <si>
    <t>教育費</t>
  </si>
  <si>
    <t>保険料</t>
  </si>
  <si>
    <t>本人</t>
  </si>
  <si>
    <t>妻</t>
  </si>
  <si>
    <t>長男</t>
  </si>
  <si>
    <t>長女</t>
  </si>
  <si>
    <t>次男</t>
  </si>
  <si>
    <t>会社員</t>
  </si>
  <si>
    <t>大学2年</t>
  </si>
  <si>
    <t>中学3年</t>
  </si>
  <si>
    <t>定年退職</t>
  </si>
  <si>
    <t>パート終了</t>
  </si>
  <si>
    <t>結婚</t>
  </si>
  <si>
    <t>援助</t>
  </si>
  <si>
    <t>保険満期</t>
  </si>
  <si>
    <t>住宅購入</t>
  </si>
  <si>
    <t>基本生活費</t>
  </si>
  <si>
    <t>年齢</t>
  </si>
  <si>
    <t>（金額：万円）</t>
  </si>
  <si>
    <t>（参考指標）</t>
  </si>
  <si>
    <t>（単位：万円）</t>
  </si>
  <si>
    <r>
      <t>大学</t>
    </r>
    <r>
      <rPr>
        <sz val="8"/>
        <rFont val="ＭＳ Ｐ明朝"/>
        <family val="1"/>
      </rPr>
      <t>（私立県外）</t>
    </r>
  </si>
  <si>
    <r>
      <t>高校</t>
    </r>
    <r>
      <rPr>
        <sz val="8"/>
        <rFont val="ＭＳ Ｐ明朝"/>
        <family val="1"/>
      </rPr>
      <t>（公立）</t>
    </r>
  </si>
  <si>
    <r>
      <t>住居費</t>
    </r>
    <r>
      <rPr>
        <sz val="9"/>
        <rFont val="ＭＳ Ｐゴシック"/>
        <family val="3"/>
      </rPr>
      <t>（住宅ローン、家賃）</t>
    </r>
  </si>
  <si>
    <r>
      <t>その他</t>
    </r>
    <r>
      <rPr>
        <sz val="9"/>
        <rFont val="ＭＳ Ｐゴシック"/>
        <family val="3"/>
      </rPr>
      <t>(企業年金)</t>
    </r>
  </si>
  <si>
    <t>住宅ローン完済</t>
  </si>
  <si>
    <t>項　　目</t>
  </si>
  <si>
    <t>氏　　名</t>
  </si>
  <si>
    <t>備　　考</t>
  </si>
  <si>
    <t>長女結婚</t>
  </si>
  <si>
    <t>―</t>
  </si>
  <si>
    <t>―</t>
  </si>
  <si>
    <t>〃</t>
  </si>
  <si>
    <t>（金額：万円）</t>
  </si>
  <si>
    <t>※ 基本生活費 : 食費、水道光熱費、家具家事用品、洋服、医療、交通、通信、娯楽等</t>
  </si>
  <si>
    <t>国民年金４０年加入の場合</t>
  </si>
  <si>
    <t>（本人）</t>
  </si>
  <si>
    <t>（妻）</t>
  </si>
  <si>
    <t>（長男）</t>
  </si>
  <si>
    <t>（長女）</t>
  </si>
  <si>
    <t>（次男）</t>
  </si>
  <si>
    <t>続柄</t>
  </si>
  <si>
    <t>勤務先</t>
  </si>
  <si>
    <t>備　　　考</t>
  </si>
  <si>
    <t>名　　　　前</t>
  </si>
  <si>
    <t>　　　　　　　　　　　家の基礎データ</t>
  </si>
  <si>
    <t>次男高校
入学</t>
  </si>
  <si>
    <t>次男大学
入学
長男結婚</t>
  </si>
  <si>
    <t>【事例① キャッシュフロー表】</t>
  </si>
  <si>
    <t>―</t>
  </si>
  <si>
    <t>イベント</t>
  </si>
  <si>
    <t>２</t>
  </si>
  <si>
    <t>　家族構成</t>
  </si>
  <si>
    <t>長女大学
卒業</t>
  </si>
  <si>
    <t>〃</t>
  </si>
  <si>
    <t>(A)</t>
  </si>
  <si>
    <t>(B)</t>
  </si>
  <si>
    <t>(C)</t>
  </si>
  <si>
    <t>(D)</t>
  </si>
  <si>
    <t>(E)</t>
  </si>
  <si>
    <t>(F)</t>
  </si>
  <si>
    <t>(G)</t>
  </si>
  <si>
    <t>(H)</t>
  </si>
  <si>
    <t>( I )</t>
  </si>
  <si>
    <t>(J)</t>
  </si>
  <si>
    <t>(K)</t>
  </si>
  <si>
    <t>(L)</t>
  </si>
  <si>
    <t>(M)</t>
  </si>
  <si>
    <t>(N)</t>
  </si>
  <si>
    <t>(O)</t>
  </si>
  <si>
    <t>(P)</t>
  </si>
  <si>
    <t>税込年収</t>
  </si>
  <si>
    <t>手取収入</t>
  </si>
  <si>
    <t>１、家族構成（記入日時点の状況をご記入下さい）</t>
  </si>
  <si>
    <t>収　　入</t>
  </si>
  <si>
    <t>支　　出</t>
  </si>
  <si>
    <t>３、現在の支出状況</t>
  </si>
  <si>
    <t>ボーナス</t>
  </si>
  <si>
    <t>毎　　月</t>
  </si>
  <si>
    <t>年　　間</t>
  </si>
  <si>
    <t>パート</t>
  </si>
  <si>
    <t>※2　手取年収のことを、可処分所得といいます。⇒社会保険料、所得税等を差引いた手取額（年収の80～90%程度）</t>
  </si>
  <si>
    <t>税込年収×85%にて算出</t>
  </si>
  <si>
    <t>車購入、旅費</t>
  </si>
  <si>
    <t>退職金にて全額返済</t>
  </si>
  <si>
    <t>退職旅行、新車購入</t>
  </si>
  <si>
    <t>―</t>
  </si>
  <si>
    <t>西　　暦</t>
  </si>
  <si>
    <t>元　　号</t>
  </si>
  <si>
    <t>収　入（年間）</t>
  </si>
  <si>
    <t>支　出（年間）</t>
  </si>
  <si>
    <r>
      <t>　　〃　　</t>
    </r>
    <r>
      <rPr>
        <sz val="8"/>
        <rFont val="ＭＳ Ｐ明朝"/>
        <family val="1"/>
      </rPr>
      <t>（65才から）</t>
    </r>
  </si>
  <si>
    <r>
      <t>　　〃　　　</t>
    </r>
    <r>
      <rPr>
        <sz val="8"/>
        <rFont val="ＭＳ Ｐ明朝"/>
        <family val="1"/>
      </rPr>
      <t>（61才から）</t>
    </r>
  </si>
  <si>
    <r>
      <t>年　　金</t>
    </r>
    <r>
      <rPr>
        <sz val="8"/>
        <rFont val="ＭＳ Ｐ明朝"/>
        <family val="1"/>
      </rPr>
      <t>（妻）</t>
    </r>
  </si>
  <si>
    <t>特別支給（報酬比例部分）</t>
  </si>
  <si>
    <r>
      <t>老齢厚生、基礎、加給年金</t>
    </r>
    <r>
      <rPr>
        <sz val="8"/>
        <rFont val="ＭＳ Ｐ明朝"/>
        <family val="1"/>
      </rPr>
      <t>（配偶者手当のようなもの）</t>
    </r>
  </si>
  <si>
    <t>妻が65才になると、加給年金が停止</t>
  </si>
  <si>
    <t>長男住宅
購入</t>
  </si>
  <si>
    <t>２、ライフイベント（何才時点で、何のために、いくら必要か、いくら入ってくるかをご記入下さい）</t>
  </si>
  <si>
    <t>注 : この数値については、一定条件の基の概算額であり、皆さんの勤続年数や収入、家族構成等により異なります。</t>
  </si>
  <si>
    <t>―</t>
  </si>
  <si>
    <r>
      <t>企業年金</t>
    </r>
    <r>
      <rPr>
        <sz val="8"/>
        <rFont val="ＭＳ Ｐ明朝"/>
        <family val="1"/>
      </rPr>
      <t>（60～75才まで）</t>
    </r>
  </si>
  <si>
    <r>
      <t>一年当たり</t>
    </r>
    <r>
      <rPr>
        <sz val="6"/>
        <rFont val="ＭＳ Ｐ明朝"/>
        <family val="1"/>
      </rPr>
      <t>（授業料、生活費等）</t>
    </r>
  </si>
  <si>
    <r>
      <t>一年当たり</t>
    </r>
    <r>
      <rPr>
        <sz val="6"/>
        <rFont val="ＭＳ Ｐ明朝"/>
        <family val="1"/>
      </rPr>
      <t>（授業料、塾等）</t>
    </r>
  </si>
  <si>
    <t>税込年収×80～90%</t>
  </si>
  <si>
    <r>
      <t>２、ライフイベント（</t>
    </r>
    <r>
      <rPr>
        <u val="single"/>
        <sz val="11"/>
        <rFont val="ＭＳ Ｐゴシック"/>
        <family val="3"/>
      </rPr>
      <t>何才時点で</t>
    </r>
    <r>
      <rPr>
        <sz val="11"/>
        <rFont val="ＭＳ Ｐゴシック"/>
        <family val="3"/>
      </rPr>
      <t>、</t>
    </r>
    <r>
      <rPr>
        <u val="single"/>
        <sz val="11"/>
        <rFont val="ＭＳ Ｐゴシック"/>
        <family val="3"/>
      </rPr>
      <t>何のために</t>
    </r>
    <r>
      <rPr>
        <sz val="11"/>
        <rFont val="ＭＳ Ｐゴシック"/>
        <family val="3"/>
      </rPr>
      <t>、</t>
    </r>
    <r>
      <rPr>
        <u val="single"/>
        <sz val="11"/>
        <rFont val="ＭＳ Ｐゴシック"/>
        <family val="3"/>
      </rPr>
      <t>いくら必要か</t>
    </r>
    <r>
      <rPr>
        <sz val="11"/>
        <rFont val="ＭＳ Ｐゴシック"/>
        <family val="3"/>
      </rPr>
      <t>、</t>
    </r>
    <r>
      <rPr>
        <u val="single"/>
        <sz val="11"/>
        <rFont val="ＭＳ Ｐゴシック"/>
        <family val="3"/>
      </rPr>
      <t>いくら入ってくるか</t>
    </r>
    <r>
      <rPr>
        <sz val="11"/>
        <rFont val="ＭＳ Ｐゴシック"/>
        <family val="3"/>
      </rPr>
      <t>、をご記入下さい）</t>
    </r>
  </si>
  <si>
    <t>（）</t>
  </si>
  <si>
    <t>（うち生命保険）</t>
  </si>
  <si>
    <r>
      <t>※2</t>
    </r>
    <r>
      <rPr>
        <sz val="11"/>
        <rFont val="ＭＳ Ｐ明朝"/>
        <family val="1"/>
      </rPr>
      <t>　680</t>
    </r>
  </si>
  <si>
    <r>
      <t>※</t>
    </r>
    <r>
      <rPr>
        <sz val="6"/>
        <rFont val="ＭＳ Ｐ明朝"/>
        <family val="1"/>
      </rPr>
      <t>　</t>
    </r>
    <r>
      <rPr>
        <sz val="10"/>
        <rFont val="ＭＳ Ｐ明朝"/>
        <family val="1"/>
      </rPr>
      <t>基本生活費</t>
    </r>
    <r>
      <rPr>
        <sz val="8"/>
        <rFont val="ＭＳ Ｐ明朝"/>
        <family val="1"/>
      </rPr>
      <t>（60才まで）</t>
    </r>
  </si>
  <si>
    <t>配偶者年金</t>
  </si>
  <si>
    <t>本人の収入</t>
  </si>
  <si>
    <t>配偶者の収入</t>
  </si>
  <si>
    <t>（うち自動車税）</t>
  </si>
  <si>
    <t>（うち固定資産税）</t>
  </si>
  <si>
    <t>（）</t>
  </si>
  <si>
    <t>（うち火災保険）</t>
  </si>
  <si>
    <t>（うち自動車保険）</t>
  </si>
  <si>
    <t>（うち傷害保険）</t>
  </si>
  <si>
    <t>（うち授業料等）</t>
  </si>
  <si>
    <t>（うち塾等）</t>
  </si>
  <si>
    <t>（うち寮、交通費等）</t>
  </si>
  <si>
    <t>（）</t>
  </si>
  <si>
    <r>
      <t>住宅ローン・家賃</t>
    </r>
    <r>
      <rPr>
        <sz val="8"/>
        <rFont val="ＭＳ Ｐゴシック"/>
        <family val="3"/>
      </rPr>
      <t>等</t>
    </r>
  </si>
  <si>
    <t>税　　　金</t>
  </si>
  <si>
    <t>保　険　料</t>
  </si>
  <si>
    <t>教　育　費</t>
  </si>
  <si>
    <t>（退職金）</t>
  </si>
  <si>
    <t>（保険満期）</t>
  </si>
  <si>
    <r>
      <t>　〃　</t>
    </r>
    <r>
      <rPr>
        <sz val="8"/>
        <rFont val="ＭＳ Ｐ明朝"/>
        <family val="1"/>
      </rPr>
      <t>（妻65才から夫婦合計）</t>
    </r>
  </si>
  <si>
    <t>一時的支出（ライフイベント）</t>
  </si>
  <si>
    <t>年　金</t>
  </si>
  <si>
    <t>税　金</t>
  </si>
  <si>
    <t>定年退職
海外旅行
車購入</t>
  </si>
  <si>
    <t>次男大学
卒業</t>
  </si>
  <si>
    <t>総務省:家計調査年報より長崎県平均の90％
にて算出</t>
  </si>
  <si>
    <r>
      <t>（1,125）</t>
    </r>
    <r>
      <rPr>
        <sz val="10"/>
        <rFont val="ＭＳ Ｐ明朝"/>
        <family val="1"/>
      </rPr>
      <t>年金として15年で分割受給</t>
    </r>
  </si>
  <si>
    <t>退職金2,500万円の内、45%を年金形式で受給した場合</t>
  </si>
  <si>
    <r>
      <t>退職金の45%を15年で受給</t>
    </r>
    <r>
      <rPr>
        <sz val="6"/>
        <rFont val="ＭＳ Ｐ明朝"/>
        <family val="1"/>
      </rPr>
      <t>（1,125万円を2.6%で運用）</t>
    </r>
  </si>
  <si>
    <t>※1　本人条件 : 昭和３３年５月生まれ、勤続３４年、本給１５１,８００円、残業 月３０時間の場合で試算</t>
  </si>
  <si>
    <r>
      <t>年　　金</t>
    </r>
    <r>
      <rPr>
        <sz val="8"/>
        <color indexed="10"/>
        <rFont val="ＭＳ Ｐ明朝"/>
        <family val="1"/>
      </rPr>
      <t>（63才から）</t>
    </r>
  </si>
  <si>
    <t>家のキャッシュフロー表　</t>
  </si>
  <si>
    <t>作成</t>
  </si>
  <si>
    <t>【ご自身のキャッシュフロー表】</t>
  </si>
  <si>
    <t>記入</t>
  </si>
  <si>
    <t>　　長　崎　　　家の基礎データ</t>
  </si>
  <si>
    <r>
      <t>※1</t>
    </r>
    <r>
      <rPr>
        <sz val="11"/>
        <rFont val="ＭＳ Ｐ明朝"/>
        <family val="1"/>
      </rPr>
      <t>　長崎　太郎</t>
    </r>
  </si>
  <si>
    <t>長崎　花子</t>
  </si>
  <si>
    <t>長崎　大介</t>
  </si>
  <si>
    <t>長崎　飛鳥</t>
  </si>
  <si>
    <t>長崎　元気</t>
  </si>
  <si>
    <t>長崎　太郎</t>
  </si>
  <si>
    <t>長崎建設</t>
  </si>
  <si>
    <t>【事例① キャッシュフロー表作成のための基礎データ】</t>
  </si>
  <si>
    <t>長崎</t>
  </si>
  <si>
    <t>長崎　太郎</t>
  </si>
  <si>
    <t>長崎　花子</t>
  </si>
  <si>
    <t>長崎　大介</t>
  </si>
  <si>
    <t>長崎　飛鳥</t>
  </si>
  <si>
    <t>長崎　元気</t>
  </si>
  <si>
    <t>結婚費用</t>
  </si>
  <si>
    <t>教育資金</t>
  </si>
  <si>
    <t>住宅資金</t>
  </si>
  <si>
    <t>老後費用</t>
  </si>
  <si>
    <t>※上記は文部科学省平成28年度子供の学習費調査より</t>
  </si>
  <si>
    <t>（金額単位：万円）</t>
  </si>
  <si>
    <t>幼稚園</t>
  </si>
  <si>
    <t>小学校</t>
  </si>
  <si>
    <t>中学校</t>
  </si>
  <si>
    <t>高等学校</t>
  </si>
  <si>
    <t>大学</t>
  </si>
  <si>
    <t>公立</t>
  </si>
  <si>
    <t>私立</t>
  </si>
  <si>
    <t>総額</t>
  </si>
  <si>
    <t>区分</t>
  </si>
  <si>
    <t>例1</t>
  </si>
  <si>
    <t>例2</t>
  </si>
  <si>
    <t>例3</t>
  </si>
  <si>
    <t>例4</t>
  </si>
  <si>
    <t>例5</t>
  </si>
  <si>
    <t>婚約関係</t>
  </si>
  <si>
    <t>挙式関係</t>
  </si>
  <si>
    <t>式後関係</t>
  </si>
  <si>
    <t>生活関係</t>
  </si>
  <si>
    <t>内訳等</t>
  </si>
  <si>
    <t>※上記はゼクシィＨＰより抽出取り纏めたもの。</t>
  </si>
  <si>
    <t>　指輪35</t>
  </si>
  <si>
    <t>　結納18</t>
  </si>
  <si>
    <t>　結納金91</t>
  </si>
  <si>
    <t>　結納品14</t>
  </si>
  <si>
    <t>　平均95名</t>
  </si>
  <si>
    <t>　九州平均値</t>
  </si>
  <si>
    <t>　旅行60</t>
  </si>
  <si>
    <t>　お土産11</t>
  </si>
  <si>
    <t>　敷金等18</t>
  </si>
  <si>
    <t>　引越7</t>
  </si>
  <si>
    <t>　家具40</t>
  </si>
  <si>
    <t>金額</t>
  </si>
  <si>
    <t>建物</t>
  </si>
  <si>
    <t>本体</t>
  </si>
  <si>
    <t>太陽光発電</t>
  </si>
  <si>
    <t>諸経費</t>
  </si>
  <si>
    <t>別途工事</t>
  </si>
  <si>
    <t>外構工事</t>
  </si>
  <si>
    <t>土地</t>
  </si>
  <si>
    <t>諸費</t>
  </si>
  <si>
    <t>消費税</t>
  </si>
  <si>
    <t>印紙税</t>
  </si>
  <si>
    <t>登記費用</t>
  </si>
  <si>
    <t>火災保険</t>
  </si>
  <si>
    <t>水道加入金等</t>
  </si>
  <si>
    <t>内訳</t>
  </si>
  <si>
    <t>計</t>
  </si>
  <si>
    <t>金利</t>
  </si>
  <si>
    <t>返済月額</t>
  </si>
  <si>
    <t>返済賞与額</t>
  </si>
  <si>
    <t>年間返済額</t>
  </si>
  <si>
    <t>総支払額</t>
  </si>
  <si>
    <t>35年</t>
  </si>
  <si>
    <t>返済期間</t>
  </si>
  <si>
    <t>25年</t>
  </si>
  <si>
    <t>（金額単位：円）</t>
  </si>
  <si>
    <t>※お借入金額に合わせ、ご調整（2,000万円の場合×10）願います。</t>
  </si>
  <si>
    <t>男性</t>
  </si>
  <si>
    <t>女性</t>
  </si>
  <si>
    <t>80.98歳</t>
  </si>
  <si>
    <t>87.14歳</t>
  </si>
  <si>
    <t>　（支出額291,847円－収入額221,507円）×12か月×20年＝16,881,600円</t>
  </si>
  <si>
    <t>　（支出額354,000円－収入額221,507円）×12か月×20年＝31,798,320円</t>
  </si>
  <si>
    <t>毎月</t>
  </si>
  <si>
    <t>10年</t>
  </si>
  <si>
    <t>15年</t>
  </si>
  <si>
    <t>20年</t>
  </si>
  <si>
    <t>30年</t>
  </si>
  <si>
    <t>ア、毎月のみ（年12回）</t>
  </si>
  <si>
    <t>イ、賞与のみ（年2回）</t>
  </si>
  <si>
    <t>賞与時</t>
  </si>
  <si>
    <r>
      <t>その他</t>
    </r>
    <r>
      <rPr>
        <sz val="9"/>
        <rFont val="ＭＳ Ｐゴシック"/>
        <family val="3"/>
      </rPr>
      <t>(個人年金等)</t>
    </r>
  </si>
  <si>
    <t>（参考）積立て時の元金合計額</t>
  </si>
  <si>
    <t>①　幼稚園～大学</t>
  </si>
  <si>
    <t>①　取得費用（仮定）</t>
  </si>
  <si>
    <t>②　ローン利用時のご返済負担（仮定）</t>
  </si>
  <si>
    <t>③　ローン利用時のご返済負担（参考）</t>
  </si>
  <si>
    <t>　借入金3,000万円の場合</t>
  </si>
  <si>
    <t>　借入金200万円あたり</t>
  </si>
  <si>
    <t>　必要総額平均は約500万円（約680万円―祝い金2万円×95名）</t>
  </si>
  <si>
    <t>①　平均寿命（Ｈ28厚生労働省発表値）</t>
  </si>
  <si>
    <r>
      <t>②　サラリーマン世帯の老後の</t>
    </r>
    <r>
      <rPr>
        <sz val="11"/>
        <color indexed="10"/>
        <rFont val="ＦＡ Ｐ ゴシック"/>
        <family val="3"/>
      </rPr>
      <t>月額年金収入は約22万円</t>
    </r>
    <r>
      <rPr>
        <sz val="11"/>
        <rFont val="ＦＡ Ｐ ゴシック"/>
        <family val="3"/>
      </rPr>
      <t>（妻専業主婦）</t>
    </r>
  </si>
  <si>
    <r>
      <t>③　老後の月額の</t>
    </r>
    <r>
      <rPr>
        <sz val="11"/>
        <color indexed="10"/>
        <rFont val="ＦＡ Ｐ ゴシック"/>
        <family val="3"/>
      </rPr>
      <t>生活費は約29万円</t>
    </r>
    <r>
      <rPr>
        <sz val="11"/>
        <rFont val="ＦＡ Ｐ ゴシック"/>
        <family val="3"/>
      </rPr>
      <t>で、公的年金だけでは足りません。</t>
    </r>
  </si>
  <si>
    <t>④　上記の老後生活の支出と収入をみると、支出の方が収入を上回っております。</t>
  </si>
  <si>
    <t>⑤　65歳の公的年金受給開始以降に必要になる生活資金を大まかに試算してみます。</t>
  </si>
  <si>
    <r>
      <t>※　</t>
    </r>
    <r>
      <rPr>
        <sz val="11"/>
        <color indexed="10"/>
        <rFont val="ＦＡ Ｐ ゴシック"/>
        <family val="3"/>
      </rPr>
      <t>約1,700万円の準備が必要</t>
    </r>
    <r>
      <rPr>
        <sz val="11"/>
        <rFont val="ＦＡ Ｐ ゴシック"/>
        <family val="3"/>
      </rPr>
      <t>となります。</t>
    </r>
  </si>
  <si>
    <t>※　一方、生活保険文化センター調査での、ゆとりある老後のための生活費は35万円とされ</t>
  </si>
  <si>
    <t>　ており、この場合の準備必要額は約3,200万円となります。</t>
  </si>
  <si>
    <t>⑥　以上により、早期の計画的準備が必要と言えます。</t>
  </si>
  <si>
    <t>⑦　貯蓄の手段は積立預金・保険・投資信託等々様々です。ご自身の生活設計に合った商品</t>
  </si>
  <si>
    <t>　選択を行いましょう。</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</si>
</sst>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_ "/>
    <numFmt numFmtId="179" formatCode="#,##0_ "/>
    <numFmt numFmtId="180" formatCode="&quot;H.&quot;0"/>
    <numFmt numFmtId="181" formatCode="#,##0_ ;;;"/>
    <numFmt numFmtId="182" formatCode="0.0%;;;"/>
    <numFmt numFmtId="183" formatCode="0.0%\ ;;0.0%\ ;"/>
    <numFmt numFmtId="184" formatCode="&quot;作成日：　&quot;yyyy&quot;年&quot;m&quot;月&quot;d&quot;日&quot;\(aaa\)\ "/>
    <numFmt numFmtId="185" formatCode="\(#,##0\);;;"/>
    <numFmt numFmtId="186" formatCode=";;;@"/>
    <numFmt numFmtId="187" formatCode="0.00%\ ;;0.00%\ ;"/>
    <numFmt numFmtId="188" formatCode="[$-411]ggge&quot;年&quot;m&quot;月&quot;d&quot;日&quot;;@"/>
    <numFmt numFmtId="189" formatCode="&quot;Yes&quot;;&quot;Yes&quot;;&quot;No&quot;"/>
    <numFmt numFmtId="190" formatCode="&quot;True&quot;;&quot;True&quot;;&quot;False&quot;"/>
    <numFmt numFmtId="191" formatCode="&quot;On&quot;;&quot;On&quot;;&quot;Off&quot;"/>
    <numFmt numFmtId="192" formatCode="[$€-2]\ #,##0.00_);[Red]\([$€-2]\ #,##0.00\)"/>
    <numFmt numFmtId="193" formatCode="0.000%"/>
    <numFmt numFmtId="194" formatCode="0.0000%"/>
  </numFmts>
  <fonts count="72">
    <font>
      <sz val="11"/>
      <name val="ＦＡ Ｐ ゴシック"/>
      <family val="3"/>
    </font>
    <font>
      <sz val="11"/>
      <name val="ＭＳ Ｐゴシック"/>
      <family val="3"/>
    </font>
    <font>
      <sz val="11"/>
      <name val="ＭＳ Ｐ明朝"/>
      <family val="1"/>
    </font>
    <font>
      <b/>
      <sz val="16"/>
      <name val="ＭＳ Ｐ明朝"/>
      <family val="1"/>
    </font>
    <font>
      <b/>
      <sz val="12"/>
      <name val="ＭＳ Ｐ明朝"/>
      <family val="1"/>
    </font>
    <font>
      <sz val="10"/>
      <name val="ＭＳ Ｐ明朝"/>
      <family val="1"/>
    </font>
    <font>
      <sz val="10"/>
      <name val="Times New Roman"/>
      <family val="1"/>
    </font>
    <font>
      <sz val="10"/>
      <name val="ＭＳ Ｐゴシック"/>
      <family val="3"/>
    </font>
    <font>
      <sz val="9"/>
      <name val="ＭＳ Ｐゴシック"/>
      <family val="3"/>
    </font>
    <font>
      <sz val="8"/>
      <name val="ＭＳ Ｐゴシック"/>
      <family val="3"/>
    </font>
    <font>
      <sz val="9"/>
      <name val="ＭＳ Ｐ明朝"/>
      <family val="1"/>
    </font>
    <font>
      <b/>
      <sz val="11"/>
      <name val="ＭＳ Ｐゴシック"/>
      <family val="3"/>
    </font>
    <font>
      <sz val="11"/>
      <name val="ＭＳ 明朝"/>
      <family val="1"/>
    </font>
    <font>
      <sz val="11"/>
      <color indexed="8"/>
      <name val="ＭＳ Ｐゴシック"/>
      <family val="3"/>
    </font>
    <font>
      <sz val="6"/>
      <name val="ＦＡ Ｐ ゴシック"/>
      <family val="3"/>
    </font>
    <font>
      <sz val="8"/>
      <name val="ＭＳ Ｐ明朝"/>
      <family val="1"/>
    </font>
    <font>
      <sz val="14"/>
      <name val="ＭＳ Ｐ明朝"/>
      <family val="1"/>
    </font>
    <font>
      <sz val="6"/>
      <name val="ＭＳ Ｐ明朝"/>
      <family val="1"/>
    </font>
    <font>
      <sz val="10"/>
      <color indexed="9"/>
      <name val="ＭＳ Ｐゴシック"/>
      <family val="3"/>
    </font>
    <font>
      <sz val="10"/>
      <color indexed="8"/>
      <name val="ＭＳ Ｐゴシック"/>
      <family val="3"/>
    </font>
    <font>
      <sz val="14"/>
      <name val="ＭＳ Ｐゴシック"/>
      <family val="3"/>
    </font>
    <font>
      <sz val="12"/>
      <name val="ＭＳ Ｐゴシック"/>
      <family val="3"/>
    </font>
    <font>
      <u val="single"/>
      <sz val="12"/>
      <name val="ＭＳ Ｐゴシック"/>
      <family val="3"/>
    </font>
    <font>
      <u val="single"/>
      <sz val="11"/>
      <name val="ＭＳ Ｐゴシック"/>
      <family val="3"/>
    </font>
    <font>
      <sz val="9"/>
      <color indexed="8"/>
      <name val="ＭＳ Ｐゴシック"/>
      <family val="3"/>
    </font>
    <font>
      <sz val="8"/>
      <color indexed="8"/>
      <name val="ＭＳ Ｐゴシック"/>
      <family val="3"/>
    </font>
    <font>
      <b/>
      <sz val="11"/>
      <color indexed="8"/>
      <name val="ＭＳ Ｐゴシック"/>
      <family val="3"/>
    </font>
    <font>
      <sz val="11"/>
      <name val="ＭＳ ゴシック"/>
      <family val="3"/>
    </font>
    <font>
      <sz val="6"/>
      <name val="ＭＳ Ｐゴシック"/>
      <family val="3"/>
    </font>
    <font>
      <sz val="11"/>
      <color indexed="8"/>
      <name val="ＭＳ Ｐ明朝"/>
      <family val="1"/>
    </font>
    <font>
      <sz val="10"/>
      <color indexed="8"/>
      <name val="ＭＳ Ｐ明朝"/>
      <family val="1"/>
    </font>
    <font>
      <sz val="8"/>
      <color indexed="10"/>
      <name val="ＭＳ Ｐ明朝"/>
      <family val="1"/>
    </font>
    <font>
      <b/>
      <sz val="12"/>
      <name val="ＦＡ Ｐ ゴシック"/>
      <family val="3"/>
    </font>
    <font>
      <sz val="11"/>
      <color indexed="10"/>
      <name val="ＦＡ Ｐ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Times New Roman"/>
      <family val="1"/>
    </font>
    <font>
      <sz val="10"/>
      <color indexed="8"/>
      <name val="ＦＡ Ｐ ゴシック"/>
      <family val="3"/>
    </font>
    <font>
      <sz val="11"/>
      <color indexed="8"/>
      <name val="ＦＡ Ｐ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Times New Roman"/>
      <family val="1"/>
    </font>
    <font>
      <sz val="11"/>
      <color rgb="FFFF0000"/>
      <name val="ＦＡ Ｐ ゴシック"/>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9"/>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style="thin"/>
    </border>
    <border>
      <left style="hair"/>
      <right style="hair"/>
      <top style="medium"/>
      <bottom style="hair"/>
    </border>
    <border>
      <left style="hair"/>
      <right style="medium"/>
      <top style="medium"/>
      <bottom style="hair"/>
    </border>
    <border>
      <left style="hair"/>
      <right style="medium"/>
      <top style="hair"/>
      <bottom style="hair"/>
    </border>
    <border>
      <left style="hair"/>
      <right style="medium"/>
      <top style="hair"/>
      <bottom style="thin"/>
    </border>
    <border>
      <left>
        <color indexed="63"/>
      </left>
      <right style="hair"/>
      <top style="medium"/>
      <bottom style="thin"/>
    </border>
    <border>
      <left style="hair"/>
      <right style="hair"/>
      <top style="medium"/>
      <bottom style="thin"/>
    </border>
    <border>
      <left style="hair"/>
      <right style="medium"/>
      <top style="medium"/>
      <bottom style="thin"/>
    </border>
    <border>
      <left style="double"/>
      <right style="hair"/>
      <top style="medium"/>
      <bottom style="thin"/>
    </border>
    <border>
      <left>
        <color indexed="63"/>
      </left>
      <right style="hair"/>
      <top>
        <color indexed="63"/>
      </top>
      <bottom style="medium"/>
    </border>
    <border>
      <left>
        <color indexed="63"/>
      </left>
      <right style="double"/>
      <top style="medium"/>
      <bottom style="hair"/>
    </border>
    <border>
      <left>
        <color indexed="63"/>
      </left>
      <right style="double"/>
      <top style="hair"/>
      <bottom style="hair"/>
    </border>
    <border>
      <left>
        <color indexed="63"/>
      </left>
      <right style="double"/>
      <top style="hair"/>
      <bottom style="thin"/>
    </border>
    <border>
      <left style="double"/>
      <right style="hair"/>
      <top style="thin"/>
      <bottom style="medium"/>
    </border>
    <border>
      <left style="hair"/>
      <right style="hair"/>
      <top style="thin"/>
      <bottom style="medium"/>
    </border>
    <border>
      <left style="hair"/>
      <right style="medium"/>
      <top style="thin"/>
      <bottom style="medium"/>
    </border>
    <border>
      <left style="medium"/>
      <right>
        <color indexed="63"/>
      </right>
      <top>
        <color indexed="63"/>
      </top>
      <bottom style="medium"/>
    </border>
    <border>
      <left style="double"/>
      <right style="hair"/>
      <top>
        <color indexed="63"/>
      </top>
      <bottom style="medium"/>
    </border>
    <border>
      <left style="hair"/>
      <right style="medium"/>
      <top>
        <color indexed="63"/>
      </top>
      <bottom style="medium"/>
    </border>
    <border>
      <left>
        <color indexed="63"/>
      </left>
      <right style="hair"/>
      <top style="thin"/>
      <bottom style="medium"/>
    </border>
    <border>
      <left style="hair"/>
      <right style="hair"/>
      <top>
        <color indexed="63"/>
      </top>
      <bottom style="medium"/>
    </border>
    <border>
      <left style="double"/>
      <right style="hair"/>
      <top style="medium"/>
      <bottom style="hair"/>
    </border>
    <border>
      <left style="double"/>
      <right style="hair"/>
      <top style="hair"/>
      <bottom style="hair"/>
    </border>
    <border>
      <left style="double"/>
      <right style="hair"/>
      <top style="hair"/>
      <bottom style="thin"/>
    </border>
    <border>
      <left>
        <color indexed="63"/>
      </left>
      <right style="hair"/>
      <top style="medium"/>
      <bottom>
        <color indexed="63"/>
      </bottom>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hair"/>
      <right style="hair"/>
      <top>
        <color indexed="63"/>
      </top>
      <bottom style="hair"/>
    </border>
    <border>
      <left style="hair"/>
      <right style="medium"/>
      <top>
        <color indexed="63"/>
      </top>
      <bottom style="hair"/>
    </border>
    <border>
      <left style="thin"/>
      <right>
        <color indexed="63"/>
      </right>
      <top style="hair"/>
      <bottom style="hair"/>
    </border>
    <border>
      <left style="thin"/>
      <right>
        <color indexed="63"/>
      </right>
      <top style="hair"/>
      <bottom style="thin"/>
    </border>
    <border>
      <left style="thin"/>
      <right>
        <color indexed="63"/>
      </right>
      <top style="medium"/>
      <bottom style="hair"/>
    </border>
    <border>
      <left style="thin"/>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color indexed="63"/>
      </right>
      <top>
        <color indexed="63"/>
      </top>
      <bottom style="thin"/>
    </border>
    <border>
      <left style="dotted"/>
      <right>
        <color indexed="63"/>
      </right>
      <top>
        <color indexed="63"/>
      </top>
      <bottom style="dotted"/>
    </border>
    <border>
      <left>
        <color indexed="63"/>
      </left>
      <right style="dotted"/>
      <top>
        <color indexed="63"/>
      </top>
      <bottom style="dotted"/>
    </border>
    <border>
      <left>
        <color indexed="63"/>
      </left>
      <right>
        <color indexed="63"/>
      </right>
      <top>
        <color indexed="63"/>
      </top>
      <bottom style="medium"/>
    </border>
    <border>
      <left style="thin"/>
      <right style="hair"/>
      <top>
        <color indexed="63"/>
      </top>
      <bottom>
        <color indexed="63"/>
      </bottom>
    </border>
    <border>
      <left style="thin"/>
      <right style="hair"/>
      <top>
        <color indexed="63"/>
      </top>
      <bottom style="hair"/>
    </border>
    <border>
      <left style="hair"/>
      <right>
        <color indexed="63"/>
      </right>
      <top style="medium"/>
      <bottom style="thin"/>
    </border>
    <border>
      <left style="hair"/>
      <right>
        <color indexed="63"/>
      </right>
      <top style="medium"/>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hair"/>
    </border>
    <border>
      <left>
        <color indexed="63"/>
      </left>
      <right>
        <color indexed="63"/>
      </right>
      <top style="thin"/>
      <bottom style="medium"/>
    </border>
    <border>
      <left style="hair"/>
      <right>
        <color indexed="63"/>
      </right>
      <top>
        <color indexed="63"/>
      </top>
      <bottom style="medium"/>
    </border>
    <border>
      <left style="thin"/>
      <right style="hair"/>
      <top style="medium"/>
      <bottom style="thin"/>
    </border>
    <border>
      <left style="thin"/>
      <right style="hair"/>
      <top style="medium"/>
      <bottom style="hair"/>
    </border>
    <border>
      <left style="thin"/>
      <right style="hair"/>
      <top style="hair"/>
      <bottom style="hair"/>
    </border>
    <border>
      <left style="thin"/>
      <right style="hair"/>
      <top style="hair"/>
      <bottom style="thin"/>
    </border>
    <border>
      <left style="thin"/>
      <right style="hair"/>
      <top>
        <color indexed="63"/>
      </top>
      <bottom style="medium"/>
    </border>
    <border>
      <left style="thin"/>
      <right style="hair"/>
      <top style="thin"/>
      <bottom style="medium"/>
    </border>
    <border>
      <left>
        <color indexed="63"/>
      </left>
      <right>
        <color indexed="63"/>
      </right>
      <top style="hair"/>
      <bottom style="hair"/>
    </border>
    <border>
      <left style="hair"/>
      <right style="thin"/>
      <top style="hair"/>
      <bottom style="hair"/>
    </border>
    <border>
      <left style="thin"/>
      <right>
        <color indexed="63"/>
      </right>
      <top>
        <color indexed="63"/>
      </top>
      <bottom>
        <color indexed="63"/>
      </bottom>
    </border>
    <border>
      <left style="thin"/>
      <right style="hair"/>
      <top>
        <color indexed="63"/>
      </top>
      <bottom style="thin"/>
    </border>
    <border>
      <left style="hair"/>
      <right style="hair"/>
      <top style="hair"/>
      <bottom style="medium"/>
    </border>
    <border>
      <left style="hair"/>
      <right>
        <color indexed="63"/>
      </right>
      <top style="hair"/>
      <bottom style="medium"/>
    </border>
    <border>
      <left style="thin"/>
      <right style="hair"/>
      <top style="hair"/>
      <bottom style="medium"/>
    </border>
    <border>
      <left style="hair"/>
      <right style="medium"/>
      <top style="hair"/>
      <bottom style="mediu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hair"/>
      <top style="thin"/>
      <bottom style="hair"/>
    </border>
    <border>
      <left style="hair"/>
      <right style="hair"/>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hair"/>
      <right style="thin"/>
      <top>
        <color indexed="63"/>
      </top>
      <bottom style="hair"/>
    </border>
    <border>
      <left style="hair"/>
      <right style="thin"/>
      <top style="hair"/>
      <bottom style="thin"/>
    </border>
    <border>
      <left style="hair"/>
      <right style="thin"/>
      <top>
        <color indexed="63"/>
      </top>
      <bottom style="thin"/>
    </border>
    <border>
      <left style="medium"/>
      <right style="medium"/>
      <top style="medium"/>
      <bottom style="medium"/>
    </border>
    <border>
      <left style="thin"/>
      <right>
        <color indexed="63"/>
      </right>
      <top>
        <color indexed="63"/>
      </top>
      <bottom style="hair"/>
    </border>
    <border>
      <left style="thin"/>
      <right style="hair"/>
      <top style="thin"/>
      <bottom style="hair"/>
    </border>
    <border>
      <left style="hair"/>
      <right style="thin"/>
      <top style="thin"/>
      <bottom style="hair"/>
    </border>
    <border>
      <left style="hair"/>
      <right style="hair"/>
      <top>
        <color indexed="63"/>
      </top>
      <bottom style="thin"/>
    </border>
    <border>
      <left>
        <color indexed="63"/>
      </left>
      <right style="thin"/>
      <top style="thin"/>
      <bottom style="thin"/>
    </border>
    <border>
      <left>
        <color indexed="63"/>
      </left>
      <right style="thin"/>
      <top style="thin"/>
      <bottom>
        <color indexed="63"/>
      </bottom>
    </border>
    <border>
      <left style="hair"/>
      <right>
        <color indexed="63"/>
      </right>
      <top style="thin"/>
      <bottom style="thin"/>
    </border>
    <border>
      <left>
        <color indexed="63"/>
      </left>
      <right style="hair"/>
      <top style="thin"/>
      <bottom>
        <color indexed="63"/>
      </bottom>
    </border>
    <border>
      <left>
        <color indexed="63"/>
      </left>
      <right style="hair"/>
      <top style="thin"/>
      <bottom style="hair"/>
    </border>
    <border>
      <left>
        <color indexed="63"/>
      </left>
      <right style="hair"/>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style="hair"/>
    </border>
    <border>
      <left style="thin"/>
      <right style="hair"/>
      <top style="hair"/>
      <bottom>
        <color indexed="63"/>
      </bottom>
    </border>
    <border>
      <left style="hair"/>
      <right style="thin"/>
      <top style="hair"/>
      <bottom>
        <color indexed="63"/>
      </bottom>
    </border>
    <border>
      <left style="thin"/>
      <right>
        <color indexed="63"/>
      </right>
      <top style="thin"/>
      <bottom style="hair"/>
    </border>
    <border>
      <left style="thin"/>
      <right>
        <color indexed="63"/>
      </right>
      <top>
        <color indexed="63"/>
      </top>
      <bottom style="thin"/>
    </border>
    <border>
      <left>
        <color indexed="63"/>
      </left>
      <right style="thin"/>
      <top style="thin"/>
      <bottom style="hair"/>
    </border>
    <border>
      <left>
        <color indexed="63"/>
      </left>
      <right style="thin"/>
      <top>
        <color indexed="63"/>
      </top>
      <bottom style="thin"/>
    </border>
    <border>
      <left>
        <color indexed="63"/>
      </left>
      <right style="thin"/>
      <top>
        <color indexed="63"/>
      </top>
      <bottom style="hair"/>
    </border>
    <border>
      <left>
        <color indexed="63"/>
      </left>
      <right style="thin"/>
      <top style="hair"/>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double"/>
      <top>
        <color indexed="63"/>
      </top>
      <bottom style="medium"/>
    </border>
    <border>
      <left>
        <color indexed="63"/>
      </left>
      <right style="double"/>
      <top style="thin"/>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double"/>
      <top style="hair"/>
      <bottom style="medium"/>
    </border>
    <border>
      <left>
        <color indexed="63"/>
      </left>
      <right>
        <color indexed="63"/>
      </right>
      <top style="hair"/>
      <bottom style="thin"/>
    </border>
    <border>
      <left>
        <color indexed="63"/>
      </left>
      <right>
        <color indexed="63"/>
      </right>
      <top style="medium"/>
      <bottom style="hair"/>
    </border>
    <border>
      <left style="medium"/>
      <right>
        <color indexed="63"/>
      </right>
      <top style="thin"/>
      <bottom style="medium"/>
    </border>
    <border>
      <left style="thin"/>
      <right style="thin"/>
      <top>
        <color indexed="63"/>
      </top>
      <bottom>
        <color indexed="63"/>
      </bottom>
    </border>
    <border>
      <left style="thin"/>
      <right style="thin"/>
      <top>
        <color indexed="63"/>
      </top>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color indexed="63"/>
      </left>
      <right>
        <color indexed="63"/>
      </right>
      <top style="thin"/>
      <bottom style="thin"/>
    </border>
    <border>
      <left style="thin"/>
      <right style="thin"/>
      <top>
        <color indexed="63"/>
      </top>
      <bottom style="medium"/>
    </border>
    <border>
      <left style="medium"/>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medium"/>
      <top style="hair"/>
      <bottom style="medium"/>
    </border>
    <border>
      <left style="medium"/>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medium"/>
      <top style="thin"/>
      <bottom style="hair"/>
    </border>
    <border>
      <left>
        <color indexed="63"/>
      </left>
      <right style="hair"/>
      <top style="hair"/>
      <bottom style="medium"/>
    </border>
    <border>
      <left style="medium"/>
      <right style="hair"/>
      <top style="hair"/>
      <bottom style="hair"/>
    </border>
    <border>
      <left>
        <color indexed="63"/>
      </left>
      <right style="hair"/>
      <top>
        <color indexed="63"/>
      </top>
      <bottom style="thin"/>
    </border>
    <border>
      <left>
        <color indexed="63"/>
      </left>
      <right style="medium"/>
      <top style="medium"/>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thin"/>
      <top style="hair"/>
      <bottom>
        <color indexed="63"/>
      </bottom>
    </border>
    <border>
      <left style="hair"/>
      <right>
        <color indexed="63"/>
      </right>
      <top style="hair"/>
      <bottom>
        <color indexed="63"/>
      </bottom>
    </border>
    <border>
      <left>
        <color indexed="63"/>
      </left>
      <right style="medium"/>
      <top style="hair"/>
      <bottom>
        <color indexed="63"/>
      </bottom>
    </border>
    <border>
      <left style="medium"/>
      <right>
        <color indexed="63"/>
      </right>
      <top style="thin"/>
      <bottom>
        <color indexed="63"/>
      </bottom>
    </border>
    <border>
      <left>
        <color indexed="63"/>
      </left>
      <right style="medium"/>
      <top>
        <color indexed="63"/>
      </top>
      <bottom style="hair"/>
    </border>
    <border>
      <left style="medium"/>
      <right>
        <color indexed="63"/>
      </right>
      <top style="hair"/>
      <bottom style="thin"/>
    </border>
    <border>
      <left>
        <color indexed="63"/>
      </left>
      <right style="medium"/>
      <top style="hair"/>
      <bottom style="thin"/>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 fillId="0" borderId="0">
      <alignment/>
      <protection/>
    </xf>
    <xf numFmtId="0" fontId="68" fillId="32" borderId="0" applyNumberFormat="0" applyBorder="0" applyAlignment="0" applyProtection="0"/>
  </cellStyleXfs>
  <cellXfs count="502">
    <xf numFmtId="0" fontId="0" fillId="0" borderId="0" xfId="0" applyAlignment="1">
      <alignment/>
    </xf>
    <xf numFmtId="0" fontId="1" fillId="0" borderId="0" xfId="60" applyFill="1" applyBorder="1" applyAlignment="1" applyProtection="1">
      <alignment vertical="center"/>
      <protection hidden="1"/>
    </xf>
    <xf numFmtId="0" fontId="1" fillId="0" borderId="0" xfId="60" applyFill="1" applyAlignment="1" applyProtection="1">
      <alignment vertical="center"/>
      <protection hidden="1"/>
    </xf>
    <xf numFmtId="0" fontId="1" fillId="0" borderId="0" xfId="60" applyFill="1" applyBorder="1" applyAlignment="1" applyProtection="1">
      <alignment/>
      <protection hidden="1"/>
    </xf>
    <xf numFmtId="0" fontId="1" fillId="0" borderId="0" xfId="60" applyFill="1" applyAlignment="1" applyProtection="1">
      <alignment/>
      <protection hidden="1"/>
    </xf>
    <xf numFmtId="0" fontId="3" fillId="0" borderId="0" xfId="60" applyFont="1" applyFill="1" applyBorder="1" applyAlignment="1" applyProtection="1">
      <alignment/>
      <protection hidden="1"/>
    </xf>
    <xf numFmtId="0" fontId="2" fillId="0" borderId="0" xfId="60" applyFont="1" applyFill="1" applyBorder="1" applyAlignment="1" applyProtection="1">
      <alignment/>
      <protection hidden="1"/>
    </xf>
    <xf numFmtId="31" fontId="4" fillId="0" borderId="0" xfId="60" applyNumberFormat="1" applyFont="1" applyFill="1" applyBorder="1" applyAlignment="1" applyProtection="1">
      <alignment horizontal="center"/>
      <protection hidden="1"/>
    </xf>
    <xf numFmtId="0" fontId="2" fillId="0" borderId="0" xfId="60" applyFont="1" applyFill="1" applyAlignment="1" applyProtection="1">
      <alignment/>
      <protection hidden="1"/>
    </xf>
    <xf numFmtId="0" fontId="4" fillId="0" borderId="0" xfId="60" applyFont="1" applyFill="1" applyBorder="1" applyAlignment="1" applyProtection="1">
      <alignment horizontal="center"/>
      <protection hidden="1"/>
    </xf>
    <xf numFmtId="0" fontId="6" fillId="0" borderId="0" xfId="60" applyFont="1" applyFill="1" applyAlignment="1" applyProtection="1">
      <alignment horizontal="center" vertical="center"/>
      <protection hidden="1"/>
    </xf>
    <xf numFmtId="0" fontId="6" fillId="0" borderId="0" xfId="60" applyFont="1" applyFill="1" applyBorder="1" applyAlignment="1" applyProtection="1">
      <alignment horizontal="center" vertical="center"/>
      <protection hidden="1"/>
    </xf>
    <xf numFmtId="0" fontId="5" fillId="0" borderId="0" xfId="60" applyFont="1" applyFill="1" applyBorder="1" applyAlignment="1" applyProtection="1">
      <alignment horizontal="center" vertical="center"/>
      <protection hidden="1"/>
    </xf>
    <xf numFmtId="0" fontId="6" fillId="0" borderId="0" xfId="60" applyFont="1" applyFill="1" applyAlignment="1" applyProtection="1">
      <alignment vertical="center"/>
      <protection hidden="1"/>
    </xf>
    <xf numFmtId="0" fontId="6" fillId="0" borderId="10" xfId="60" applyFont="1" applyFill="1" applyBorder="1" applyAlignment="1" applyProtection="1">
      <alignment horizontal="center" vertical="center"/>
      <protection hidden="1"/>
    </xf>
    <xf numFmtId="0" fontId="6" fillId="0" borderId="11" xfId="60" applyFont="1" applyFill="1" applyBorder="1" applyAlignment="1" applyProtection="1">
      <alignment horizontal="center" vertical="center"/>
      <protection hidden="1"/>
    </xf>
    <xf numFmtId="0" fontId="11" fillId="0" borderId="0" xfId="60" applyFont="1" applyFill="1" applyAlignment="1" applyProtection="1">
      <alignment vertical="center"/>
      <protection hidden="1"/>
    </xf>
    <xf numFmtId="0" fontId="1" fillId="33" borderId="0" xfId="60" applyNumberFormat="1" applyFill="1" applyAlignment="1" applyProtection="1">
      <alignment vertical="center"/>
      <protection hidden="1"/>
    </xf>
    <xf numFmtId="179" fontId="1" fillId="0" borderId="0" xfId="60" applyNumberFormat="1" applyFill="1" applyAlignment="1" applyProtection="1">
      <alignment vertical="center"/>
      <protection hidden="1"/>
    </xf>
    <xf numFmtId="0" fontId="2" fillId="0" borderId="0" xfId="60" applyFont="1" applyFill="1" applyAlignment="1" applyProtection="1">
      <alignment vertical="center"/>
      <protection hidden="1"/>
    </xf>
    <xf numFmtId="0" fontId="2" fillId="0" borderId="0" xfId="60" applyFont="1" applyFill="1" applyBorder="1" applyAlignment="1" applyProtection="1">
      <alignment vertical="center"/>
      <protection hidden="1"/>
    </xf>
    <xf numFmtId="0" fontId="2" fillId="0" borderId="0" xfId="60" applyNumberFormat="1" applyFont="1" applyFill="1" applyBorder="1" applyAlignment="1" applyProtection="1">
      <alignment vertical="center"/>
      <protection hidden="1"/>
    </xf>
    <xf numFmtId="179" fontId="2" fillId="0" borderId="0" xfId="60" applyNumberFormat="1" applyFont="1" applyFill="1" applyBorder="1" applyAlignment="1" applyProtection="1">
      <alignment vertical="center"/>
      <protection hidden="1"/>
    </xf>
    <xf numFmtId="0" fontId="2" fillId="0" borderId="0" xfId="60" applyNumberFormat="1" applyFont="1" applyFill="1" applyAlignment="1" applyProtection="1">
      <alignment vertical="center"/>
      <protection hidden="1"/>
    </xf>
    <xf numFmtId="177" fontId="2" fillId="0" borderId="0" xfId="60" applyNumberFormat="1" applyFont="1" applyFill="1" applyBorder="1" applyAlignment="1" applyProtection="1">
      <alignment vertical="center"/>
      <protection hidden="1"/>
    </xf>
    <xf numFmtId="0" fontId="6" fillId="0" borderId="12" xfId="60" applyFont="1" applyFill="1" applyBorder="1" applyAlignment="1" applyProtection="1">
      <alignment horizontal="center" vertical="center"/>
      <protection hidden="1"/>
    </xf>
    <xf numFmtId="0" fontId="12" fillId="0" borderId="0" xfId="60" applyFont="1" applyFill="1" applyBorder="1" applyAlignment="1" applyProtection="1">
      <alignment horizontal="center" vertical="top" textRotation="255"/>
      <protection hidden="1"/>
    </xf>
    <xf numFmtId="0" fontId="1" fillId="0" borderId="0" xfId="60" applyFill="1" applyBorder="1" applyAlignment="1" applyProtection="1">
      <alignment horizontal="centerContinuous" vertical="center"/>
      <protection hidden="1"/>
    </xf>
    <xf numFmtId="0" fontId="1" fillId="33" borderId="0" xfId="60" applyNumberFormat="1" applyFill="1" applyBorder="1" applyAlignment="1" applyProtection="1">
      <alignment vertical="center"/>
      <protection hidden="1"/>
    </xf>
    <xf numFmtId="0" fontId="1" fillId="33" borderId="0" xfId="60" applyNumberFormat="1" applyFill="1" applyBorder="1" applyAlignment="1" applyProtection="1">
      <alignment horizontal="centerContinuous" vertical="center"/>
      <protection hidden="1"/>
    </xf>
    <xf numFmtId="0" fontId="6" fillId="0" borderId="13" xfId="60" applyFont="1" applyFill="1" applyBorder="1" applyAlignment="1" applyProtection="1">
      <alignment horizontal="center" vertical="center"/>
      <protection hidden="1"/>
    </xf>
    <xf numFmtId="0" fontId="6" fillId="0" borderId="14" xfId="60" applyFont="1" applyFill="1" applyBorder="1" applyAlignment="1" applyProtection="1">
      <alignment horizontal="center" vertical="center"/>
      <protection hidden="1"/>
    </xf>
    <xf numFmtId="0" fontId="6" fillId="0" borderId="15" xfId="60" applyFont="1" applyFill="1" applyBorder="1" applyAlignment="1" applyProtection="1">
      <alignment horizontal="center" vertical="center"/>
      <protection hidden="1"/>
    </xf>
    <xf numFmtId="0" fontId="8" fillId="0" borderId="0" xfId="60" applyFont="1" applyFill="1" applyBorder="1" applyAlignment="1" applyProtection="1">
      <alignment horizontal="right"/>
      <protection hidden="1"/>
    </xf>
    <xf numFmtId="0" fontId="18" fillId="34" borderId="16" xfId="60" applyFont="1" applyFill="1" applyBorder="1" applyAlignment="1" applyProtection="1">
      <alignment horizontal="center" vertical="center"/>
      <protection hidden="1"/>
    </xf>
    <xf numFmtId="0" fontId="18" fillId="34" borderId="17" xfId="60" applyFont="1" applyFill="1" applyBorder="1" applyAlignment="1" applyProtection="1">
      <alignment horizontal="center" vertical="center"/>
      <protection hidden="1"/>
    </xf>
    <xf numFmtId="0" fontId="18" fillId="34" borderId="18" xfId="60" applyFont="1" applyFill="1" applyBorder="1" applyAlignment="1" applyProtection="1">
      <alignment horizontal="center" vertical="center"/>
      <protection hidden="1"/>
    </xf>
    <xf numFmtId="38" fontId="1" fillId="0" borderId="19" xfId="48" applyFont="1" applyFill="1" applyBorder="1" applyAlignment="1" applyProtection="1">
      <alignment vertical="center"/>
      <protection hidden="1"/>
    </xf>
    <xf numFmtId="38" fontId="1" fillId="0" borderId="17" xfId="48" applyFont="1" applyFill="1" applyBorder="1" applyAlignment="1" applyProtection="1">
      <alignment vertical="center"/>
      <protection hidden="1"/>
    </xf>
    <xf numFmtId="38" fontId="1" fillId="0" borderId="18" xfId="48" applyFont="1" applyFill="1" applyBorder="1" applyAlignment="1" applyProtection="1">
      <alignment vertical="center"/>
      <protection hidden="1"/>
    </xf>
    <xf numFmtId="38" fontId="13" fillId="35" borderId="20" xfId="48" applyFont="1" applyFill="1" applyBorder="1" applyAlignment="1" applyProtection="1">
      <alignment vertical="center"/>
      <protection hidden="1" locked="0"/>
    </xf>
    <xf numFmtId="38" fontId="2" fillId="0" borderId="12" xfId="48" applyFont="1" applyFill="1" applyBorder="1" applyAlignment="1" applyProtection="1">
      <alignment vertical="center"/>
      <protection hidden="1" locked="0"/>
    </xf>
    <xf numFmtId="38" fontId="2" fillId="0" borderId="13" xfId="48" applyFont="1" applyFill="1" applyBorder="1" applyAlignment="1" applyProtection="1">
      <alignment vertical="center"/>
      <protection hidden="1" locked="0"/>
    </xf>
    <xf numFmtId="38" fontId="2" fillId="0" borderId="10" xfId="48" applyFont="1" applyFill="1" applyBorder="1" applyAlignment="1" applyProtection="1">
      <alignment vertical="center"/>
      <protection hidden="1" locked="0"/>
    </xf>
    <xf numFmtId="38" fontId="2" fillId="0" borderId="14" xfId="48" applyFont="1" applyFill="1" applyBorder="1" applyAlignment="1" applyProtection="1">
      <alignment vertical="center"/>
      <protection hidden="1" locked="0"/>
    </xf>
    <xf numFmtId="38" fontId="2" fillId="33" borderId="10" xfId="48" applyFont="1" applyFill="1" applyBorder="1" applyAlignment="1" applyProtection="1">
      <alignment vertical="center"/>
      <protection hidden="1"/>
    </xf>
    <xf numFmtId="38" fontId="2" fillId="33" borderId="14" xfId="48" applyFont="1" applyFill="1" applyBorder="1" applyAlignment="1" applyProtection="1">
      <alignment vertical="center"/>
      <protection hidden="1"/>
    </xf>
    <xf numFmtId="0" fontId="2" fillId="0" borderId="0" xfId="0" applyFont="1" applyFill="1" applyBorder="1" applyAlignment="1">
      <alignment horizontal="center" vertical="center"/>
    </xf>
    <xf numFmtId="0" fontId="20" fillId="0" borderId="0" xfId="60" applyFont="1" applyFill="1" applyAlignment="1" applyProtection="1">
      <alignment vertical="center"/>
      <protection hidden="1"/>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2" xfId="60" applyFont="1" applyFill="1" applyBorder="1" applyAlignment="1" applyProtection="1">
      <alignment horizontal="center" vertical="center"/>
      <protection hidden="1"/>
    </xf>
    <xf numFmtId="0" fontId="9" fillId="0" borderId="23" xfId="60" applyFont="1" applyFill="1" applyBorder="1" applyAlignment="1" applyProtection="1">
      <alignment horizontal="center" vertical="center"/>
      <protection hidden="1"/>
    </xf>
    <xf numFmtId="0" fontId="7" fillId="0" borderId="0" xfId="60" applyFont="1" applyFill="1" applyBorder="1" applyAlignment="1" applyProtection="1">
      <alignment horizontal="center" vertical="center"/>
      <protection hidden="1"/>
    </xf>
    <xf numFmtId="0" fontId="23" fillId="0" borderId="0" xfId="60" applyFont="1" applyFill="1" applyBorder="1" applyAlignment="1" applyProtection="1">
      <alignment/>
      <protection hidden="1"/>
    </xf>
    <xf numFmtId="186" fontId="24" fillId="35" borderId="24" xfId="60" applyNumberFormat="1" applyFont="1" applyFill="1" applyBorder="1" applyAlignment="1" applyProtection="1">
      <alignment horizontal="center" vertical="center" wrapText="1"/>
      <protection hidden="1"/>
    </xf>
    <xf numFmtId="186" fontId="24" fillId="35" borderId="25" xfId="60" applyNumberFormat="1" applyFont="1" applyFill="1" applyBorder="1" applyAlignment="1" applyProtection="1">
      <alignment horizontal="center" vertical="center" wrapText="1"/>
      <protection hidden="1"/>
    </xf>
    <xf numFmtId="186" fontId="25" fillId="35" borderId="25" xfId="60" applyNumberFormat="1" applyFont="1" applyFill="1" applyBorder="1" applyAlignment="1" applyProtection="1">
      <alignment horizontal="center" vertical="center" wrapText="1"/>
      <protection hidden="1"/>
    </xf>
    <xf numFmtId="186" fontId="24" fillId="35" borderId="26" xfId="60" applyNumberFormat="1" applyFont="1" applyFill="1" applyBorder="1" applyAlignment="1" applyProtection="1">
      <alignment horizontal="center" vertical="center" wrapText="1"/>
      <protection hidden="1"/>
    </xf>
    <xf numFmtId="0" fontId="26" fillId="35" borderId="27" xfId="60" applyFont="1" applyFill="1" applyBorder="1" applyAlignment="1" applyProtection="1">
      <alignment vertical="center"/>
      <protection hidden="1"/>
    </xf>
    <xf numFmtId="38" fontId="13" fillId="35" borderId="28" xfId="48" applyFont="1" applyFill="1" applyBorder="1" applyAlignment="1" applyProtection="1">
      <alignment vertical="center"/>
      <protection hidden="1"/>
    </xf>
    <xf numFmtId="38" fontId="13" fillId="35" borderId="20" xfId="48" applyFont="1" applyFill="1" applyBorder="1" applyAlignment="1" applyProtection="1">
      <alignment vertical="center"/>
      <protection hidden="1"/>
    </xf>
    <xf numFmtId="38" fontId="13" fillId="35" borderId="29" xfId="48" applyFont="1" applyFill="1" applyBorder="1" applyAlignment="1" applyProtection="1">
      <alignment vertical="center"/>
      <protection hidden="1"/>
    </xf>
    <xf numFmtId="38" fontId="13" fillId="35" borderId="24" xfId="48" applyFont="1" applyFill="1" applyBorder="1" applyAlignment="1" applyProtection="1">
      <alignment vertical="center"/>
      <protection hidden="1"/>
    </xf>
    <xf numFmtId="38" fontId="13" fillId="35" borderId="30" xfId="48" applyFont="1" applyFill="1" applyBorder="1" applyAlignment="1" applyProtection="1">
      <alignment vertical="center"/>
      <protection hidden="1"/>
    </xf>
    <xf numFmtId="38" fontId="13" fillId="35" borderId="26" xfId="48" applyFont="1" applyFill="1" applyBorder="1" applyAlignment="1" applyProtection="1">
      <alignment vertical="center"/>
      <protection hidden="1"/>
    </xf>
    <xf numFmtId="38" fontId="13" fillId="35" borderId="31" xfId="48" applyFont="1" applyFill="1" applyBorder="1" applyAlignment="1" applyProtection="1">
      <alignment vertical="center"/>
      <protection hidden="1"/>
    </xf>
    <xf numFmtId="0" fontId="6" fillId="0" borderId="32" xfId="60" applyFont="1" applyFill="1" applyBorder="1" applyAlignment="1" applyProtection="1">
      <alignment horizontal="center" vertical="center"/>
      <protection hidden="1" locked="0"/>
    </xf>
    <xf numFmtId="0" fontId="6" fillId="0" borderId="33" xfId="60" applyFont="1" applyFill="1" applyBorder="1" applyAlignment="1" applyProtection="1">
      <alignment horizontal="center" vertical="center"/>
      <protection hidden="1" locked="0"/>
    </xf>
    <xf numFmtId="0" fontId="6" fillId="0" borderId="34" xfId="60" applyFont="1" applyFill="1" applyBorder="1" applyAlignment="1" applyProtection="1">
      <alignment horizontal="center" vertical="center"/>
      <protection hidden="1" locked="0"/>
    </xf>
    <xf numFmtId="38" fontId="2" fillId="0" borderId="35" xfId="48" applyFont="1" applyFill="1" applyBorder="1" applyAlignment="1" applyProtection="1">
      <alignment vertical="center"/>
      <protection hidden="1" locked="0"/>
    </xf>
    <xf numFmtId="38" fontId="2" fillId="0" borderId="33" xfId="48" applyFont="1" applyFill="1" applyBorder="1" applyAlignment="1" applyProtection="1">
      <alignment vertical="center"/>
      <protection hidden="1" locked="0"/>
    </xf>
    <xf numFmtId="38" fontId="2" fillId="0" borderId="36" xfId="48" applyFont="1" applyFill="1" applyBorder="1" applyAlignment="1" applyProtection="1">
      <alignment horizontal="right" vertical="center"/>
      <protection hidden="1" locked="0"/>
    </xf>
    <xf numFmtId="38" fontId="2" fillId="0" borderId="37" xfId="48" applyFont="1" applyFill="1" applyBorder="1" applyAlignment="1" applyProtection="1">
      <alignment vertical="center"/>
      <protection hidden="1" locked="0"/>
    </xf>
    <xf numFmtId="38" fontId="2" fillId="0" borderId="36" xfId="48" applyFont="1" applyFill="1" applyBorder="1" applyAlignment="1" applyProtection="1">
      <alignment vertical="center"/>
      <protection hidden="1" locked="0"/>
    </xf>
    <xf numFmtId="38" fontId="2" fillId="0" borderId="38" xfId="48" applyFont="1" applyFill="1" applyBorder="1" applyAlignment="1" applyProtection="1">
      <alignment vertical="center"/>
      <protection hidden="1" locked="0"/>
    </xf>
    <xf numFmtId="38" fontId="2" fillId="0" borderId="10" xfId="48" applyFont="1" applyFill="1" applyBorder="1" applyAlignment="1" applyProtection="1">
      <alignment horizontal="right" vertical="center"/>
      <protection hidden="1" locked="0"/>
    </xf>
    <xf numFmtId="38" fontId="2" fillId="0" borderId="14" xfId="48" applyFont="1" applyFill="1" applyBorder="1" applyAlignment="1" applyProtection="1">
      <alignment horizontal="right" vertical="center"/>
      <protection hidden="1" locked="0"/>
    </xf>
    <xf numFmtId="38" fontId="2" fillId="0" borderId="39" xfId="48" applyFont="1" applyFill="1" applyBorder="1" applyAlignment="1" applyProtection="1">
      <alignment vertical="center"/>
      <protection hidden="1" locked="0"/>
    </xf>
    <xf numFmtId="38" fontId="2" fillId="0" borderId="40" xfId="48" applyFont="1" applyFill="1" applyBorder="1" applyAlignment="1" applyProtection="1">
      <alignment vertical="center"/>
      <protection hidden="1" locked="0"/>
    </xf>
    <xf numFmtId="38" fontId="2" fillId="0" borderId="11" xfId="48" applyFont="1" applyFill="1" applyBorder="1" applyAlignment="1" applyProtection="1">
      <alignment vertical="center"/>
      <protection hidden="1" locked="0"/>
    </xf>
    <xf numFmtId="38" fontId="2" fillId="0" borderId="15" xfId="48" applyFont="1" applyFill="1" applyBorder="1" applyAlignment="1" applyProtection="1">
      <alignment vertical="center"/>
      <protection hidden="1" locked="0"/>
    </xf>
    <xf numFmtId="38" fontId="2" fillId="0" borderId="33" xfId="48" applyFont="1" applyFill="1" applyBorder="1" applyAlignment="1" applyProtection="1">
      <alignment vertical="center"/>
      <protection hidden="1"/>
    </xf>
    <xf numFmtId="186" fontId="1" fillId="0" borderId="41" xfId="60" applyNumberFormat="1" applyFont="1" applyFill="1" applyBorder="1" applyAlignment="1" applyProtection="1">
      <alignment horizontal="center" vertical="center"/>
      <protection hidden="1"/>
    </xf>
    <xf numFmtId="186" fontId="1" fillId="0" borderId="42" xfId="60" applyNumberFormat="1" applyFont="1" applyFill="1" applyBorder="1" applyAlignment="1" applyProtection="1">
      <alignment horizontal="center" vertical="center"/>
      <protection hidden="1"/>
    </xf>
    <xf numFmtId="186" fontId="1" fillId="0" borderId="43" xfId="60" applyNumberFormat="1" applyFont="1" applyFill="1" applyBorder="1" applyAlignment="1" applyProtection="1">
      <alignment horizontal="center" vertical="center"/>
      <protection hidden="1"/>
    </xf>
    <xf numFmtId="0" fontId="27" fillId="0" borderId="43" xfId="0" applyFont="1" applyBorder="1" applyAlignment="1">
      <alignment horizontal="center"/>
    </xf>
    <xf numFmtId="186" fontId="1" fillId="0" borderId="44" xfId="60" applyNumberFormat="1" applyFont="1" applyFill="1" applyBorder="1" applyAlignment="1" applyProtection="1">
      <alignment horizontal="center" vertical="center"/>
      <protection hidden="1"/>
    </xf>
    <xf numFmtId="0" fontId="2" fillId="0" borderId="45" xfId="0" applyFont="1" applyFill="1" applyBorder="1" applyAlignment="1">
      <alignment horizontal="center" vertical="center"/>
    </xf>
    <xf numFmtId="0" fontId="22" fillId="0" borderId="0" xfId="0" applyFont="1" applyFill="1" applyAlignment="1">
      <alignment vertical="center"/>
    </xf>
    <xf numFmtId="0" fontId="1" fillId="0" borderId="0" xfId="0" applyFont="1" applyFill="1" applyAlignment="1">
      <alignment vertical="center"/>
    </xf>
    <xf numFmtId="0" fontId="7" fillId="0" borderId="0" xfId="0" applyFont="1" applyFill="1" applyAlignment="1">
      <alignment vertical="center"/>
    </xf>
    <xf numFmtId="38" fontId="1" fillId="0" borderId="0" xfId="48" applyFont="1" applyFill="1" applyAlignment="1">
      <alignment vertical="center"/>
    </xf>
    <xf numFmtId="0" fontId="1" fillId="0" borderId="0" xfId="0" applyFont="1" applyFill="1" applyBorder="1" applyAlignment="1">
      <alignment vertical="center"/>
    </xf>
    <xf numFmtId="0" fontId="7" fillId="0" borderId="0" xfId="0" applyFont="1" applyFill="1" applyBorder="1" applyAlignment="1">
      <alignment vertical="center"/>
    </xf>
    <xf numFmtId="38" fontId="1" fillId="0" borderId="0" xfId="48" applyFont="1" applyFill="1" applyBorder="1" applyAlignment="1">
      <alignment vertical="center"/>
    </xf>
    <xf numFmtId="0" fontId="2" fillId="0" borderId="0" xfId="0" applyFont="1" applyFill="1" applyBorder="1" applyAlignment="1">
      <alignment vertical="center"/>
    </xf>
    <xf numFmtId="0" fontId="16" fillId="0" borderId="0" xfId="0" applyFont="1" applyFill="1" applyBorder="1" applyAlignment="1">
      <alignment vertical="center"/>
    </xf>
    <xf numFmtId="0" fontId="5" fillId="0" borderId="0" xfId="0" applyFont="1" applyFill="1" applyBorder="1" applyAlignment="1">
      <alignment vertical="center"/>
    </xf>
    <xf numFmtId="38" fontId="2" fillId="0" borderId="0" xfId="48" applyFont="1" applyFill="1" applyBorder="1" applyAlignment="1">
      <alignment vertical="center"/>
    </xf>
    <xf numFmtId="0" fontId="21" fillId="0" borderId="0" xfId="0" applyFont="1" applyFill="1" applyBorder="1" applyAlignment="1">
      <alignment vertical="center"/>
    </xf>
    <xf numFmtId="0" fontId="21" fillId="0" borderId="46" xfId="0" applyFont="1" applyFill="1" applyBorder="1" applyAlignment="1">
      <alignment vertical="center"/>
    </xf>
    <xf numFmtId="0" fontId="1" fillId="0" borderId="46" xfId="0" applyFont="1" applyFill="1" applyBorder="1" applyAlignment="1">
      <alignment vertical="center"/>
    </xf>
    <xf numFmtId="0" fontId="7" fillId="0" borderId="46" xfId="0" applyFont="1" applyFill="1" applyBorder="1" applyAlignment="1">
      <alignment vertical="center"/>
    </xf>
    <xf numFmtId="38" fontId="1" fillId="0" borderId="46" xfId="48" applyFont="1" applyFill="1" applyBorder="1" applyAlignment="1">
      <alignment vertical="center"/>
    </xf>
    <xf numFmtId="0" fontId="21" fillId="0" borderId="47" xfId="0" applyFont="1" applyFill="1" applyBorder="1" applyAlignment="1">
      <alignment vertical="center"/>
    </xf>
    <xf numFmtId="0" fontId="1" fillId="0" borderId="48" xfId="0" applyFont="1" applyFill="1" applyBorder="1" applyAlignment="1">
      <alignment vertical="center"/>
    </xf>
    <xf numFmtId="0" fontId="7" fillId="0" borderId="48" xfId="0" applyFont="1" applyFill="1" applyBorder="1" applyAlignment="1">
      <alignment vertical="center"/>
    </xf>
    <xf numFmtId="38" fontId="1" fillId="0" borderId="48" xfId="48" applyFont="1" applyFill="1" applyBorder="1" applyAlignment="1">
      <alignment vertical="center"/>
    </xf>
    <xf numFmtId="0" fontId="1" fillId="0" borderId="49" xfId="0" applyFont="1" applyFill="1" applyBorder="1" applyAlignment="1">
      <alignment vertical="center"/>
    </xf>
    <xf numFmtId="0" fontId="22" fillId="0" borderId="50" xfId="0" applyFont="1" applyFill="1" applyBorder="1" applyAlignment="1">
      <alignment vertical="center"/>
    </xf>
    <xf numFmtId="0" fontId="1" fillId="0" borderId="51" xfId="0" applyFont="1" applyFill="1" applyBorder="1" applyAlignment="1">
      <alignment vertical="center"/>
    </xf>
    <xf numFmtId="0" fontId="1" fillId="0" borderId="50" xfId="0" applyFont="1" applyFill="1" applyBorder="1" applyAlignment="1">
      <alignment vertical="center"/>
    </xf>
    <xf numFmtId="0" fontId="1" fillId="0" borderId="45" xfId="0" applyFont="1" applyFill="1" applyBorder="1" applyAlignment="1">
      <alignment vertical="center"/>
    </xf>
    <xf numFmtId="0" fontId="7" fillId="0" borderId="45" xfId="0" applyFont="1" applyFill="1" applyBorder="1" applyAlignment="1">
      <alignment vertical="center"/>
    </xf>
    <xf numFmtId="38" fontId="1" fillId="0" borderId="45" xfId="48" applyFont="1" applyFill="1" applyBorder="1" applyAlignment="1">
      <alignment vertical="center"/>
    </xf>
    <xf numFmtId="0" fontId="1" fillId="0" borderId="0" xfId="0" applyFont="1" applyFill="1" applyBorder="1" applyAlignment="1">
      <alignment/>
    </xf>
    <xf numFmtId="0" fontId="2" fillId="0" borderId="52" xfId="0" applyFont="1" applyFill="1" applyBorder="1" applyAlignment="1">
      <alignment/>
    </xf>
    <xf numFmtId="0" fontId="16" fillId="0" borderId="52" xfId="0" applyFont="1" applyFill="1" applyBorder="1" applyAlignment="1">
      <alignment vertical="center"/>
    </xf>
    <xf numFmtId="0" fontId="2" fillId="0" borderId="52" xfId="0" applyFont="1" applyFill="1" applyBorder="1" applyAlignment="1">
      <alignment vertical="center"/>
    </xf>
    <xf numFmtId="0" fontId="5" fillId="0" borderId="52" xfId="0" applyFont="1" applyFill="1" applyBorder="1" applyAlignment="1">
      <alignment vertical="center"/>
    </xf>
    <xf numFmtId="0" fontId="1" fillId="0" borderId="53" xfId="0" applyFont="1" applyFill="1" applyBorder="1" applyAlignment="1">
      <alignment vertical="center"/>
    </xf>
    <xf numFmtId="0" fontId="1" fillId="0" borderId="54" xfId="0" applyFont="1" applyFill="1" applyBorder="1" applyAlignment="1">
      <alignment vertical="center"/>
    </xf>
    <xf numFmtId="0" fontId="10" fillId="0" borderId="45" xfId="0" applyFont="1" applyFill="1" applyBorder="1" applyAlignment="1">
      <alignment horizontal="center" vertical="center"/>
    </xf>
    <xf numFmtId="0" fontId="13" fillId="35" borderId="55" xfId="60" applyFont="1" applyFill="1" applyBorder="1" applyAlignment="1" applyProtection="1">
      <alignment horizontal="center" vertical="top" textRotation="255"/>
      <protection hidden="1"/>
    </xf>
    <xf numFmtId="0" fontId="26" fillId="35" borderId="55" xfId="60" applyFont="1" applyFill="1" applyBorder="1" applyAlignment="1" applyProtection="1">
      <alignment vertical="center"/>
      <protection hidden="1"/>
    </xf>
    <xf numFmtId="0" fontId="13" fillId="0" borderId="43" xfId="60" applyFont="1" applyFill="1" applyBorder="1" applyAlignment="1" applyProtection="1">
      <alignment horizontal="center" vertical="top" textRotation="255"/>
      <protection hidden="1"/>
    </xf>
    <xf numFmtId="0" fontId="13" fillId="0" borderId="41" xfId="60" applyFont="1" applyFill="1" applyBorder="1" applyAlignment="1" applyProtection="1">
      <alignment horizontal="center" vertical="top" textRotation="255"/>
      <protection hidden="1"/>
    </xf>
    <xf numFmtId="0" fontId="13" fillId="0" borderId="42" xfId="60" applyFont="1" applyFill="1" applyBorder="1" applyAlignment="1" applyProtection="1">
      <alignment horizontal="center" vertical="top" textRotation="255"/>
      <protection hidden="1"/>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18" fillId="34" borderId="58" xfId="60" applyFont="1" applyFill="1" applyBorder="1" applyAlignment="1" applyProtection="1">
      <alignment horizontal="center" vertical="center"/>
      <protection hidden="1"/>
    </xf>
    <xf numFmtId="0" fontId="6" fillId="0" borderId="59" xfId="60" applyFont="1" applyFill="1" applyBorder="1" applyAlignment="1" applyProtection="1">
      <alignment horizontal="center" vertical="center"/>
      <protection hidden="1"/>
    </xf>
    <xf numFmtId="0" fontId="6" fillId="0" borderId="60" xfId="60" applyFont="1" applyFill="1" applyBorder="1" applyAlignment="1" applyProtection="1">
      <alignment horizontal="center" vertical="center"/>
      <protection hidden="1"/>
    </xf>
    <xf numFmtId="0" fontId="6" fillId="0" borderId="61" xfId="60" applyFont="1" applyFill="1" applyBorder="1" applyAlignment="1" applyProtection="1">
      <alignment horizontal="center" vertical="center"/>
      <protection hidden="1"/>
    </xf>
    <xf numFmtId="38" fontId="2" fillId="0" borderId="59" xfId="48" applyFont="1" applyFill="1" applyBorder="1" applyAlignment="1" applyProtection="1">
      <alignment vertical="center"/>
      <protection hidden="1" locked="0"/>
    </xf>
    <xf numFmtId="38" fontId="2" fillId="0" borderId="60" xfId="48" applyFont="1" applyFill="1" applyBorder="1" applyAlignment="1" applyProtection="1">
      <alignment vertical="center"/>
      <protection hidden="1" locked="0"/>
    </xf>
    <xf numFmtId="38" fontId="2" fillId="0" borderId="60" xfId="48" applyFont="1" applyFill="1" applyBorder="1" applyAlignment="1" applyProtection="1">
      <alignment horizontal="right" vertical="center"/>
      <protection hidden="1" locked="0"/>
    </xf>
    <xf numFmtId="38" fontId="2" fillId="0" borderId="62" xfId="48" applyFont="1" applyFill="1" applyBorder="1" applyAlignment="1" applyProtection="1">
      <alignment vertical="center"/>
      <protection hidden="1" locked="0"/>
    </xf>
    <xf numFmtId="38" fontId="2" fillId="0" borderId="61" xfId="48" applyFont="1" applyFill="1" applyBorder="1" applyAlignment="1" applyProtection="1">
      <alignment vertical="center"/>
      <protection hidden="1" locked="0"/>
    </xf>
    <xf numFmtId="38" fontId="13" fillId="35" borderId="55" xfId="48" applyFont="1" applyFill="1" applyBorder="1" applyAlignment="1" applyProtection="1">
      <alignment vertical="center"/>
      <protection hidden="1"/>
    </xf>
    <xf numFmtId="38" fontId="2" fillId="33" borderId="60" xfId="48" applyFont="1" applyFill="1" applyBorder="1" applyAlignment="1" applyProtection="1">
      <alignment vertical="center"/>
      <protection hidden="1"/>
    </xf>
    <xf numFmtId="38" fontId="13" fillId="35" borderId="63" xfId="48" applyFont="1" applyFill="1" applyBorder="1" applyAlignment="1" applyProtection="1">
      <alignment vertical="center"/>
      <protection hidden="1"/>
    </xf>
    <xf numFmtId="38" fontId="1" fillId="0" borderId="58" xfId="48" applyFont="1" applyFill="1" applyBorder="1" applyAlignment="1" applyProtection="1">
      <alignment vertical="center"/>
      <protection hidden="1"/>
    </xf>
    <xf numFmtId="38" fontId="13" fillId="35" borderId="64" xfId="48" applyFont="1" applyFill="1" applyBorder="1" applyAlignment="1" applyProtection="1">
      <alignment vertical="center"/>
      <protection hidden="1"/>
    </xf>
    <xf numFmtId="0" fontId="18" fillId="34" borderId="65" xfId="60" applyFont="1" applyFill="1" applyBorder="1" applyAlignment="1" applyProtection="1">
      <alignment horizontal="center" vertical="center"/>
      <protection hidden="1"/>
    </xf>
    <xf numFmtId="0" fontId="6" fillId="0" borderId="66" xfId="60" applyFont="1" applyFill="1" applyBorder="1" applyAlignment="1" applyProtection="1">
      <alignment horizontal="center" vertical="center"/>
      <protection hidden="1"/>
    </xf>
    <xf numFmtId="0" fontId="6" fillId="0" borderId="67" xfId="60" applyFont="1" applyFill="1" applyBorder="1" applyAlignment="1" applyProtection="1">
      <alignment horizontal="center" vertical="center"/>
      <protection hidden="1"/>
    </xf>
    <xf numFmtId="0" fontId="6" fillId="0" borderId="68" xfId="60" applyFont="1" applyFill="1" applyBorder="1" applyAlignment="1" applyProtection="1">
      <alignment horizontal="center" vertical="center"/>
      <protection hidden="1"/>
    </xf>
    <xf numFmtId="38" fontId="2" fillId="0" borderId="66" xfId="48" applyFont="1" applyFill="1" applyBorder="1" applyAlignment="1" applyProtection="1">
      <alignment vertical="center"/>
      <protection hidden="1" locked="0"/>
    </xf>
    <xf numFmtId="38" fontId="2" fillId="0" borderId="67" xfId="48" applyFont="1" applyFill="1" applyBorder="1" applyAlignment="1" applyProtection="1">
      <alignment vertical="center"/>
      <protection hidden="1" locked="0"/>
    </xf>
    <xf numFmtId="38" fontId="2" fillId="0" borderId="67" xfId="48" applyFont="1" applyFill="1" applyBorder="1" applyAlignment="1" applyProtection="1">
      <alignment horizontal="right" vertical="center"/>
      <protection hidden="1" locked="0"/>
    </xf>
    <xf numFmtId="38" fontId="2" fillId="0" borderId="68" xfId="48" applyFont="1" applyFill="1" applyBorder="1" applyAlignment="1" applyProtection="1">
      <alignment vertical="center"/>
      <protection hidden="1" locked="0"/>
    </xf>
    <xf numFmtId="38" fontId="13" fillId="35" borderId="69" xfId="48" applyFont="1" applyFill="1" applyBorder="1" applyAlignment="1" applyProtection="1">
      <alignment vertical="center"/>
      <protection hidden="1"/>
    </xf>
    <xf numFmtId="38" fontId="2" fillId="33" borderId="67" xfId="48" applyFont="1" applyFill="1" applyBorder="1" applyAlignment="1" applyProtection="1">
      <alignment vertical="center"/>
      <protection hidden="1"/>
    </xf>
    <xf numFmtId="38" fontId="13" fillId="35" borderId="70" xfId="48" applyFont="1" applyFill="1" applyBorder="1" applyAlignment="1" applyProtection="1">
      <alignment vertical="center"/>
      <protection hidden="1"/>
    </xf>
    <xf numFmtId="38" fontId="1" fillId="0" borderId="65" xfId="48" applyFont="1" applyFill="1" applyBorder="1" applyAlignment="1" applyProtection="1">
      <alignment vertical="center"/>
      <protection hidden="1"/>
    </xf>
    <xf numFmtId="38" fontId="2" fillId="33" borderId="71" xfId="48" applyFont="1" applyFill="1" applyBorder="1" applyAlignment="1" applyProtection="1">
      <alignment vertical="center"/>
      <protection hidden="1"/>
    </xf>
    <xf numFmtId="38" fontId="2" fillId="33" borderId="72" xfId="48" applyFont="1" applyFill="1" applyBorder="1" applyAlignment="1" applyProtection="1">
      <alignment vertical="center"/>
      <protection hidden="1"/>
    </xf>
    <xf numFmtId="0" fontId="2" fillId="0" borderId="73" xfId="0" applyFont="1" applyFill="1" applyBorder="1" applyAlignment="1">
      <alignment horizontal="center" vertical="center"/>
    </xf>
    <xf numFmtId="0" fontId="2" fillId="0" borderId="73" xfId="0" applyFont="1" applyFill="1" applyBorder="1" applyAlignment="1">
      <alignment horizontal="center" vertical="center" wrapText="1"/>
    </xf>
    <xf numFmtId="0" fontId="10" fillId="0" borderId="74" xfId="0" applyFont="1" applyFill="1" applyBorder="1" applyAlignment="1">
      <alignment horizontal="center" vertical="center"/>
    </xf>
    <xf numFmtId="0" fontId="2" fillId="0" borderId="57" xfId="0" applyFont="1" applyFill="1" applyBorder="1" applyAlignment="1">
      <alignment horizontal="center" vertical="center" wrapText="1"/>
    </xf>
    <xf numFmtId="38" fontId="2" fillId="0" borderId="72" xfId="48" applyFont="1" applyFill="1" applyBorder="1" applyAlignment="1" applyProtection="1">
      <alignment vertical="center"/>
      <protection hidden="1" locked="0"/>
    </xf>
    <xf numFmtId="0" fontId="19" fillId="0" borderId="0" xfId="0" applyFont="1" applyFill="1" applyBorder="1" applyAlignment="1">
      <alignment vertical="center"/>
    </xf>
    <xf numFmtId="0" fontId="69" fillId="35" borderId="37" xfId="60" applyFont="1" applyFill="1" applyBorder="1" applyAlignment="1" applyProtection="1">
      <alignment horizontal="center" vertical="center"/>
      <protection hidden="1" locked="0"/>
    </xf>
    <xf numFmtId="180" fontId="69" fillId="0" borderId="55" xfId="60" applyNumberFormat="1" applyFont="1" applyFill="1" applyBorder="1" applyAlignment="1" applyProtection="1">
      <alignment horizontal="center" vertical="center"/>
      <protection hidden="1"/>
    </xf>
    <xf numFmtId="0" fontId="69" fillId="0" borderId="39" xfId="60" applyFont="1" applyFill="1" applyBorder="1" applyAlignment="1" applyProtection="1">
      <alignment horizontal="center" vertical="center"/>
      <protection hidden="1"/>
    </xf>
    <xf numFmtId="0" fontId="69" fillId="0" borderId="62" xfId="60" applyFont="1" applyFill="1" applyBorder="1" applyAlignment="1" applyProtection="1">
      <alignment horizontal="center" vertical="center"/>
      <protection hidden="1"/>
    </xf>
    <xf numFmtId="0" fontId="69" fillId="0" borderId="57" xfId="60" applyFont="1" applyFill="1" applyBorder="1" applyAlignment="1" applyProtection="1">
      <alignment horizontal="center" vertical="center"/>
      <protection hidden="1"/>
    </xf>
    <xf numFmtId="0" fontId="69" fillId="0" borderId="40" xfId="60" applyFont="1" applyFill="1" applyBorder="1" applyAlignment="1" applyProtection="1">
      <alignment horizontal="center" vertical="center"/>
      <protection hidden="1"/>
    </xf>
    <xf numFmtId="180" fontId="69" fillId="0" borderId="75" xfId="60" applyNumberFormat="1" applyFont="1" applyFill="1" applyBorder="1" applyAlignment="1" applyProtection="1">
      <alignment horizontal="center" vertical="center"/>
      <protection hidden="1"/>
    </xf>
    <xf numFmtId="180" fontId="69" fillId="0" borderId="76" xfId="60" applyNumberFormat="1" applyFont="1" applyFill="1" applyBorder="1" applyAlignment="1" applyProtection="1">
      <alignment horizontal="center" vertical="center"/>
      <protection hidden="1"/>
    </xf>
    <xf numFmtId="180" fontId="69" fillId="0" borderId="77" xfId="60" applyNumberFormat="1" applyFont="1" applyFill="1" applyBorder="1" applyAlignment="1" applyProtection="1">
      <alignment horizontal="center" vertical="center"/>
      <protection hidden="1"/>
    </xf>
    <xf numFmtId="180" fontId="69" fillId="0" borderId="78" xfId="60" applyNumberFormat="1" applyFont="1" applyFill="1" applyBorder="1" applyAlignment="1" applyProtection="1">
      <alignment horizontal="center" vertical="center"/>
      <protection hidden="1"/>
    </xf>
    <xf numFmtId="0" fontId="70" fillId="0" borderId="0" xfId="0" applyFont="1" applyAlignment="1">
      <alignment/>
    </xf>
    <xf numFmtId="0" fontId="1" fillId="0" borderId="0" xfId="60" applyFont="1" applyFill="1" applyBorder="1" applyAlignment="1" applyProtection="1">
      <alignment/>
      <protection hidden="1"/>
    </xf>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38" fontId="0" fillId="0" borderId="82" xfId="48" applyFont="1" applyBorder="1" applyAlignment="1">
      <alignment horizontal="center" vertical="center"/>
    </xf>
    <xf numFmtId="38" fontId="0" fillId="0" borderId="11" xfId="48" applyFont="1" applyBorder="1" applyAlignment="1">
      <alignment horizontal="center" vertical="center"/>
    </xf>
    <xf numFmtId="38" fontId="0" fillId="0" borderId="39" xfId="48" applyFont="1" applyBorder="1" applyAlignment="1">
      <alignment horizontal="center" vertical="center"/>
    </xf>
    <xf numFmtId="38" fontId="0" fillId="0" borderId="83" xfId="48"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57" xfId="0" applyBorder="1" applyAlignment="1">
      <alignment horizontal="left" vertical="center"/>
    </xf>
    <xf numFmtId="0" fontId="0" fillId="0" borderId="39" xfId="0" applyBorder="1" applyAlignment="1">
      <alignment horizontal="left" vertical="center"/>
    </xf>
    <xf numFmtId="0" fontId="0" fillId="0" borderId="90" xfId="0" applyBorder="1" applyAlignment="1">
      <alignment horizontal="left" vertical="center"/>
    </xf>
    <xf numFmtId="0" fontId="0" fillId="0" borderId="67" xfId="0" applyBorder="1" applyAlignment="1">
      <alignment horizontal="left" vertical="center"/>
    </xf>
    <xf numFmtId="0" fontId="0" fillId="0" borderId="10" xfId="0" applyBorder="1" applyAlignment="1">
      <alignment horizontal="left" vertical="center"/>
    </xf>
    <xf numFmtId="0" fontId="0" fillId="0" borderId="72" xfId="0" applyBorder="1" applyAlignment="1">
      <alignment horizontal="left" vertical="center"/>
    </xf>
    <xf numFmtId="0" fontId="0" fillId="0" borderId="68" xfId="0" applyBorder="1" applyAlignment="1">
      <alignment horizontal="left" vertical="center"/>
    </xf>
    <xf numFmtId="0" fontId="0" fillId="0" borderId="11" xfId="0" applyBorder="1" applyAlignment="1">
      <alignment horizontal="left" vertical="center"/>
    </xf>
    <xf numFmtId="0" fontId="0" fillId="0" borderId="91" xfId="0" applyBorder="1" applyAlignment="1">
      <alignment horizontal="left" vertical="center"/>
    </xf>
    <xf numFmtId="38" fontId="0" fillId="0" borderId="92" xfId="48" applyFont="1" applyBorder="1" applyAlignment="1">
      <alignment horizontal="center" vertical="center"/>
    </xf>
    <xf numFmtId="38" fontId="0" fillId="0" borderId="93" xfId="0" applyNumberFormat="1" applyBorder="1" applyAlignment="1">
      <alignment horizontal="center" vertical="center"/>
    </xf>
    <xf numFmtId="38" fontId="0" fillId="0" borderId="89" xfId="48" applyFont="1" applyBorder="1" applyAlignment="1">
      <alignment horizontal="center" vertical="center"/>
    </xf>
    <xf numFmtId="0" fontId="0" fillId="0" borderId="94" xfId="0" applyBorder="1" applyAlignment="1">
      <alignment horizontal="center" vertical="center"/>
    </xf>
    <xf numFmtId="38" fontId="0" fillId="0" borderId="95" xfId="48" applyFont="1" applyBorder="1" applyAlignment="1">
      <alignment horizontal="center" vertical="center"/>
    </xf>
    <xf numFmtId="38" fontId="0" fillId="0" borderId="96" xfId="48" applyFont="1" applyBorder="1" applyAlignment="1">
      <alignment horizontal="center" vertical="center"/>
    </xf>
    <xf numFmtId="38" fontId="0" fillId="0" borderId="68" xfId="48" applyFont="1" applyBorder="1" applyAlignment="1">
      <alignment horizontal="center" vertical="center"/>
    </xf>
    <xf numFmtId="38" fontId="0" fillId="0" borderId="91" xfId="48" applyFont="1" applyBorder="1" applyAlignment="1">
      <alignment horizontal="center" vertical="center"/>
    </xf>
    <xf numFmtId="38" fontId="0" fillId="0" borderId="57" xfId="48" applyFont="1" applyBorder="1" applyAlignment="1">
      <alignment horizontal="center" vertical="center"/>
    </xf>
    <xf numFmtId="38" fontId="0" fillId="0" borderId="90" xfId="48" applyFont="1" applyBorder="1" applyAlignment="1">
      <alignment horizontal="center" vertical="center"/>
    </xf>
    <xf numFmtId="193" fontId="0" fillId="0" borderId="39" xfId="0" applyNumberFormat="1" applyBorder="1" applyAlignment="1">
      <alignment horizontal="center" vertical="center"/>
    </xf>
    <xf numFmtId="193" fontId="0" fillId="0" borderId="11" xfId="0" applyNumberFormat="1" applyBorder="1" applyAlignment="1">
      <alignment horizontal="center" vertical="center"/>
    </xf>
    <xf numFmtId="0" fontId="0" fillId="0" borderId="79" xfId="0" applyBorder="1" applyAlignment="1">
      <alignment vertical="center"/>
    </xf>
    <xf numFmtId="193" fontId="0" fillId="0" borderId="82" xfId="0" applyNumberFormat="1" applyBorder="1" applyAlignment="1">
      <alignment horizontal="center" vertical="center"/>
    </xf>
    <xf numFmtId="193" fontId="0" fillId="0" borderId="97" xfId="0" applyNumberFormat="1" applyBorder="1" applyAlignment="1">
      <alignment horizontal="center" vertical="center"/>
    </xf>
    <xf numFmtId="38" fontId="0" fillId="0" borderId="97" xfId="48" applyFont="1" applyBorder="1" applyAlignment="1">
      <alignment horizontal="center" vertical="center"/>
    </xf>
    <xf numFmtId="0" fontId="0" fillId="0" borderId="0" xfId="0" applyBorder="1" applyAlignment="1">
      <alignment horizontal="center" vertical="center"/>
    </xf>
    <xf numFmtId="193" fontId="0" fillId="0" borderId="0" xfId="0" applyNumberFormat="1" applyBorder="1" applyAlignment="1">
      <alignment horizontal="center" vertical="center"/>
    </xf>
    <xf numFmtId="38" fontId="0" fillId="0" borderId="0" xfId="48" applyFont="1" applyBorder="1" applyAlignment="1">
      <alignment horizontal="center" vertical="center"/>
    </xf>
    <xf numFmtId="0" fontId="0" fillId="36" borderId="98" xfId="0" applyFill="1" applyBorder="1" applyAlignment="1">
      <alignment horizontal="center" vertical="center"/>
    </xf>
    <xf numFmtId="0" fontId="0" fillId="36" borderId="99" xfId="0" applyFill="1" applyBorder="1" applyAlignment="1">
      <alignment horizontal="center" vertical="center"/>
    </xf>
    <xf numFmtId="0" fontId="0" fillId="0" borderId="0" xfId="0" applyBorder="1" applyAlignment="1">
      <alignment horizontal="left" vertical="center"/>
    </xf>
    <xf numFmtId="0" fontId="0" fillId="0" borderId="100" xfId="0" applyBorder="1" applyAlignment="1">
      <alignment horizontal="center" vertical="center"/>
    </xf>
    <xf numFmtId="38" fontId="0" fillId="0" borderId="0" xfId="48" applyFont="1" applyAlignment="1">
      <alignment vertical="center"/>
    </xf>
    <xf numFmtId="38" fontId="0" fillId="0" borderId="10" xfId="48" applyFont="1" applyBorder="1" applyAlignment="1">
      <alignment vertical="center"/>
    </xf>
    <xf numFmtId="38" fontId="0" fillId="0" borderId="72" xfId="48" applyFont="1" applyBorder="1" applyAlignment="1">
      <alignment vertical="center"/>
    </xf>
    <xf numFmtId="38" fontId="0" fillId="0" borderId="11" xfId="48" applyFont="1" applyBorder="1" applyAlignment="1">
      <alignment vertical="center"/>
    </xf>
    <xf numFmtId="38" fontId="0" fillId="0" borderId="91" xfId="48" applyFont="1" applyBorder="1" applyAlignment="1">
      <alignment vertical="center"/>
    </xf>
    <xf numFmtId="38" fontId="0" fillId="0" borderId="82" xfId="48" applyFont="1" applyBorder="1" applyAlignment="1">
      <alignment vertical="center"/>
    </xf>
    <xf numFmtId="38" fontId="0" fillId="0" borderId="96" xfId="48" applyFont="1" applyBorder="1" applyAlignment="1">
      <alignment vertical="center"/>
    </xf>
    <xf numFmtId="0" fontId="0" fillId="0" borderId="101" xfId="0" applyBorder="1" applyAlignment="1">
      <alignment horizontal="center" vertical="center"/>
    </xf>
    <xf numFmtId="38" fontId="0" fillId="0" borderId="102" xfId="48" applyFont="1" applyBorder="1" applyAlignment="1">
      <alignment vertical="center"/>
    </xf>
    <xf numFmtId="38" fontId="0" fillId="0" borderId="36" xfId="48" applyFont="1" applyBorder="1" applyAlignment="1">
      <alignment vertical="center"/>
    </xf>
    <xf numFmtId="38" fontId="0" fillId="0" borderId="38" xfId="48" applyFont="1" applyBorder="1" applyAlignment="1">
      <alignment vertical="center"/>
    </xf>
    <xf numFmtId="38" fontId="0" fillId="0" borderId="37" xfId="48" applyFont="1" applyBorder="1" applyAlignment="1">
      <alignment vertical="center"/>
    </xf>
    <xf numFmtId="38" fontId="0" fillId="0" borderId="39" xfId="48" applyFont="1" applyBorder="1" applyAlignment="1">
      <alignment vertical="center"/>
    </xf>
    <xf numFmtId="38" fontId="0" fillId="0" borderId="90" xfId="48" applyFont="1" applyBorder="1" applyAlignment="1">
      <alignment vertical="center"/>
    </xf>
    <xf numFmtId="0" fontId="0" fillId="0" borderId="103" xfId="0" applyBorder="1" applyAlignment="1">
      <alignment horizontal="center" vertical="center"/>
    </xf>
    <xf numFmtId="0" fontId="0" fillId="36" borderId="89" xfId="0" applyFill="1" applyBorder="1" applyAlignment="1">
      <alignment horizontal="center" vertical="center"/>
    </xf>
    <xf numFmtId="38" fontId="0" fillId="36" borderId="104" xfId="48" applyFont="1" applyFill="1" applyBorder="1" applyAlignment="1">
      <alignment vertical="center"/>
    </xf>
    <xf numFmtId="38" fontId="0" fillId="36" borderId="105" xfId="48" applyFont="1" applyFill="1" applyBorder="1" applyAlignment="1">
      <alignment vertical="center"/>
    </xf>
    <xf numFmtId="38" fontId="0" fillId="36" borderId="106" xfId="48" applyFont="1" applyFill="1" applyBorder="1" applyAlignment="1">
      <alignment vertical="center"/>
    </xf>
    <xf numFmtId="0" fontId="0" fillId="36" borderId="107" xfId="0" applyFill="1" applyBorder="1" applyAlignment="1">
      <alignment horizontal="center" vertical="center"/>
    </xf>
    <xf numFmtId="38" fontId="0" fillId="36" borderId="108" xfId="48" applyFont="1" applyFill="1" applyBorder="1" applyAlignment="1">
      <alignment vertical="center"/>
    </xf>
    <xf numFmtId="38" fontId="0" fillId="0" borderId="109" xfId="48" applyFont="1" applyBorder="1" applyAlignment="1">
      <alignment horizontal="center" vertical="center"/>
    </xf>
    <xf numFmtId="38" fontId="0" fillId="0" borderId="110" xfId="48" applyFont="1" applyBorder="1" applyAlignment="1">
      <alignment horizontal="center" vertical="center"/>
    </xf>
    <xf numFmtId="0" fontId="0" fillId="0" borderId="87" xfId="0" applyBorder="1" applyAlignment="1">
      <alignment vertical="center"/>
    </xf>
    <xf numFmtId="193" fontId="0" fillId="0" borderId="111" xfId="0" applyNumberFormat="1" applyBorder="1" applyAlignment="1">
      <alignment horizontal="center" vertical="center"/>
    </xf>
    <xf numFmtId="193" fontId="0" fillId="0" borderId="112" xfId="0" applyNumberFormat="1" applyBorder="1" applyAlignment="1">
      <alignment horizontal="center" vertical="center"/>
    </xf>
    <xf numFmtId="193" fontId="0" fillId="0" borderId="94" xfId="0" applyNumberFormat="1" applyBorder="1" applyAlignment="1">
      <alignment horizontal="center" vertical="center"/>
    </xf>
    <xf numFmtId="193" fontId="0" fillId="0" borderId="42" xfId="0" applyNumberFormat="1" applyBorder="1" applyAlignment="1">
      <alignment horizontal="center" vertical="center"/>
    </xf>
    <xf numFmtId="0" fontId="0" fillId="0" borderId="99" xfId="0" applyBorder="1" applyAlignment="1">
      <alignment horizontal="center" vertical="center"/>
    </xf>
    <xf numFmtId="38" fontId="0" fillId="0" borderId="113" xfId="48" applyFont="1" applyBorder="1" applyAlignment="1">
      <alignment horizontal="center" vertical="center"/>
    </xf>
    <xf numFmtId="38" fontId="0" fillId="0" borderId="114" xfId="48" applyFont="1" applyBorder="1" applyAlignment="1">
      <alignment horizontal="center" vertical="center"/>
    </xf>
    <xf numFmtId="38" fontId="0" fillId="0" borderId="115" xfId="48" applyFont="1" applyBorder="1" applyAlignment="1">
      <alignment horizontal="center" vertical="center"/>
    </xf>
    <xf numFmtId="38" fontId="0" fillId="0" borderId="116" xfId="48" applyFont="1" applyBorder="1" applyAlignment="1">
      <alignment horizontal="center" vertical="center"/>
    </xf>
    <xf numFmtId="38" fontId="0" fillId="36" borderId="113" xfId="48" applyFont="1" applyFill="1" applyBorder="1" applyAlignment="1">
      <alignment horizontal="center" vertical="center"/>
    </xf>
    <xf numFmtId="38" fontId="0" fillId="0" borderId="74" xfId="48" applyFont="1" applyBorder="1" applyAlignment="1">
      <alignment horizontal="center" vertical="center"/>
    </xf>
    <xf numFmtId="38" fontId="0" fillId="36" borderId="114" xfId="48" applyFont="1" applyFill="1" applyBorder="1" applyAlignment="1">
      <alignment horizontal="center" vertical="center"/>
    </xf>
    <xf numFmtId="38" fontId="0" fillId="36" borderId="115" xfId="48" applyFont="1" applyFill="1" applyBorder="1" applyAlignment="1">
      <alignment horizontal="center" vertical="center"/>
    </xf>
    <xf numFmtId="38" fontId="0" fillId="36" borderId="116" xfId="48" applyFont="1" applyFill="1" applyBorder="1" applyAlignment="1">
      <alignment horizontal="center" vertical="center"/>
    </xf>
    <xf numFmtId="188" fontId="71" fillId="0" borderId="0" xfId="60" applyNumberFormat="1" applyFont="1" applyFill="1" applyAlignment="1" applyProtection="1">
      <alignment horizontal="right"/>
      <protection hidden="1"/>
    </xf>
    <xf numFmtId="0" fontId="13" fillId="35" borderId="117" xfId="60" applyFont="1" applyFill="1" applyBorder="1" applyAlignment="1" applyProtection="1">
      <alignment horizontal="center" vertical="top" textRotation="255"/>
      <protection hidden="1"/>
    </xf>
    <xf numFmtId="0" fontId="13" fillId="35" borderId="118" xfId="60" applyFont="1" applyFill="1" applyBorder="1" applyAlignment="1" applyProtection="1">
      <alignment horizontal="center" vertical="top" textRotation="255"/>
      <protection hidden="1"/>
    </xf>
    <xf numFmtId="0" fontId="13" fillId="35" borderId="27" xfId="60" applyFont="1" applyFill="1" applyBorder="1" applyAlignment="1" applyProtection="1">
      <alignment horizontal="center" vertical="top" textRotation="255"/>
      <protection hidden="1"/>
    </xf>
    <xf numFmtId="0" fontId="13" fillId="35" borderId="55" xfId="60" applyFont="1" applyFill="1" applyBorder="1" applyAlignment="1" applyProtection="1">
      <alignment horizontal="center" vertical="center"/>
      <protection hidden="1"/>
    </xf>
    <xf numFmtId="0" fontId="13" fillId="35" borderId="119" xfId="60" applyFont="1" applyFill="1" applyBorder="1" applyAlignment="1" applyProtection="1">
      <alignment horizontal="center" vertical="center"/>
      <protection hidden="1"/>
    </xf>
    <xf numFmtId="0" fontId="13" fillId="35" borderId="63" xfId="60" applyFont="1" applyFill="1" applyBorder="1" applyAlignment="1" applyProtection="1">
      <alignment horizontal="center" vertical="center"/>
      <protection hidden="1"/>
    </xf>
    <xf numFmtId="0" fontId="13" fillId="35" borderId="120" xfId="60" applyFont="1" applyFill="1" applyBorder="1" applyAlignment="1" applyProtection="1">
      <alignment horizontal="center" vertical="center"/>
      <protection hidden="1"/>
    </xf>
    <xf numFmtId="186" fontId="1" fillId="0" borderId="71" xfId="60" applyNumberFormat="1" applyFont="1" applyFill="1" applyBorder="1" applyAlignment="1" applyProtection="1">
      <alignment horizontal="center" vertical="center"/>
      <protection hidden="1"/>
    </xf>
    <xf numFmtId="186" fontId="1" fillId="0" borderId="22" xfId="60" applyNumberFormat="1" applyFont="1" applyFill="1" applyBorder="1" applyAlignment="1" applyProtection="1">
      <alignment horizontal="center" vertical="center"/>
      <protection hidden="1"/>
    </xf>
    <xf numFmtId="0" fontId="18" fillId="34" borderId="121" xfId="60" applyFont="1" applyFill="1" applyBorder="1" applyAlignment="1" applyProtection="1">
      <alignment horizontal="center" vertical="center"/>
      <protection hidden="1"/>
    </xf>
    <xf numFmtId="0" fontId="18" fillId="34" borderId="122" xfId="60" applyFont="1" applyFill="1" applyBorder="1" applyAlignment="1" applyProtection="1">
      <alignment horizontal="center" vertical="center"/>
      <protection hidden="1"/>
    </xf>
    <xf numFmtId="0" fontId="18" fillId="34" borderId="123" xfId="60" applyFont="1" applyFill="1" applyBorder="1" applyAlignment="1" applyProtection="1">
      <alignment horizontal="center" vertical="center"/>
      <protection hidden="1"/>
    </xf>
    <xf numFmtId="0" fontId="19" fillId="33" borderId="124" xfId="60" applyFont="1" applyFill="1" applyBorder="1" applyAlignment="1" applyProtection="1">
      <alignment horizontal="center" vertical="center"/>
      <protection hidden="1"/>
    </xf>
    <xf numFmtId="0" fontId="19" fillId="33" borderId="125" xfId="60" applyFont="1" applyFill="1" applyBorder="1" applyAlignment="1" applyProtection="1">
      <alignment horizontal="center" vertical="center"/>
      <protection hidden="1"/>
    </xf>
    <xf numFmtId="0" fontId="13" fillId="33" borderId="125" xfId="60" applyFont="1" applyFill="1" applyBorder="1" applyAlignment="1" applyProtection="1">
      <alignment horizontal="center" vertical="center"/>
      <protection hidden="1"/>
    </xf>
    <xf numFmtId="0" fontId="13" fillId="33" borderId="126" xfId="60" applyFont="1" applyFill="1" applyBorder="1" applyAlignment="1" applyProtection="1">
      <alignment horizontal="center" vertical="center"/>
      <protection hidden="1"/>
    </xf>
    <xf numFmtId="0" fontId="19" fillId="33" borderId="127" xfId="60" applyFont="1" applyFill="1" applyBorder="1" applyAlignment="1" applyProtection="1">
      <alignment horizontal="center" vertical="center"/>
      <protection hidden="1"/>
    </xf>
    <xf numFmtId="0" fontId="19" fillId="33" borderId="128" xfId="60" applyFont="1" applyFill="1" applyBorder="1" applyAlignment="1" applyProtection="1">
      <alignment horizontal="center" vertical="center"/>
      <protection hidden="1"/>
    </xf>
    <xf numFmtId="0" fontId="13" fillId="33" borderId="128" xfId="60" applyFont="1" applyFill="1" applyBorder="1" applyAlignment="1" applyProtection="1">
      <alignment horizontal="center" vertical="center"/>
      <protection hidden="1"/>
    </xf>
    <xf numFmtId="0" fontId="13" fillId="33" borderId="129" xfId="60" applyFont="1" applyFill="1" applyBorder="1" applyAlignment="1" applyProtection="1">
      <alignment horizontal="center" vertical="center"/>
      <protection hidden="1"/>
    </xf>
    <xf numFmtId="0" fontId="7" fillId="0" borderId="0" xfId="60" applyFont="1" applyFill="1" applyBorder="1" applyAlignment="1" applyProtection="1">
      <alignment horizontal="center" vertical="center"/>
      <protection hidden="1"/>
    </xf>
    <xf numFmtId="0" fontId="1" fillId="0" borderId="0" xfId="0" applyFont="1" applyBorder="1" applyAlignment="1">
      <alignment/>
    </xf>
    <xf numFmtId="0" fontId="1" fillId="0" borderId="71" xfId="60" applyFont="1" applyFill="1" applyBorder="1" applyAlignment="1" applyProtection="1">
      <alignment horizontal="center" vertical="center"/>
      <protection hidden="1"/>
    </xf>
    <xf numFmtId="186" fontId="8" fillId="0" borderId="71" xfId="60" applyNumberFormat="1" applyFont="1" applyFill="1" applyBorder="1" applyAlignment="1" applyProtection="1">
      <alignment horizontal="left" vertical="center"/>
      <protection hidden="1"/>
    </xf>
    <xf numFmtId="186" fontId="8" fillId="0" borderId="22" xfId="60" applyNumberFormat="1" applyFont="1" applyFill="1" applyBorder="1" applyAlignment="1" applyProtection="1">
      <alignment horizontal="left" vertical="center"/>
      <protection hidden="1"/>
    </xf>
    <xf numFmtId="186" fontId="1" fillId="0" borderId="130" xfId="60" applyNumberFormat="1" applyFont="1" applyFill="1" applyBorder="1" applyAlignment="1" applyProtection="1">
      <alignment horizontal="center" vertical="center"/>
      <protection hidden="1"/>
    </xf>
    <xf numFmtId="186" fontId="1" fillId="0" borderId="23" xfId="60" applyNumberFormat="1" applyFont="1" applyFill="1" applyBorder="1" applyAlignment="1" applyProtection="1">
      <alignment horizontal="center" vertical="center"/>
      <protection hidden="1"/>
    </xf>
    <xf numFmtId="0" fontId="1" fillId="0" borderId="131" xfId="60" applyFont="1" applyFill="1" applyBorder="1" applyAlignment="1" applyProtection="1">
      <alignment horizontal="center" vertical="center"/>
      <protection hidden="1"/>
    </xf>
    <xf numFmtId="186" fontId="1" fillId="0" borderId="131" xfId="60" applyNumberFormat="1" applyFont="1" applyFill="1" applyBorder="1" applyAlignment="1" applyProtection="1">
      <alignment horizontal="center" vertical="center"/>
      <protection hidden="1"/>
    </xf>
    <xf numFmtId="186" fontId="1" fillId="0" borderId="21" xfId="60" applyNumberFormat="1" applyFont="1" applyFill="1" applyBorder="1" applyAlignment="1" applyProtection="1">
      <alignment horizontal="center" vertical="center"/>
      <protection hidden="1"/>
    </xf>
    <xf numFmtId="0" fontId="13" fillId="35" borderId="132" xfId="60" applyFont="1" applyFill="1" applyBorder="1" applyAlignment="1" applyProtection="1">
      <alignment horizontal="center" vertical="center"/>
      <protection hidden="1"/>
    </xf>
    <xf numFmtId="0" fontId="1" fillId="0" borderId="121" xfId="60" applyFont="1" applyBorder="1" applyAlignment="1" applyProtection="1">
      <alignment horizontal="center" vertical="center"/>
      <protection hidden="1"/>
    </xf>
    <xf numFmtId="0" fontId="1" fillId="0" borderId="122" xfId="60" applyFont="1" applyBorder="1" applyAlignment="1" applyProtection="1">
      <alignment horizontal="center" vertical="center"/>
      <protection hidden="1"/>
    </xf>
    <xf numFmtId="0" fontId="1" fillId="0" borderId="123" xfId="60" applyFont="1" applyBorder="1" applyAlignment="1" applyProtection="1">
      <alignment horizontal="center" vertical="center"/>
      <protection hidden="1"/>
    </xf>
    <xf numFmtId="0" fontId="1" fillId="0" borderId="130" xfId="60" applyFont="1" applyFill="1" applyBorder="1" applyAlignment="1" applyProtection="1">
      <alignment horizontal="center" vertical="center"/>
      <protection hidden="1"/>
    </xf>
    <xf numFmtId="186" fontId="1" fillId="0" borderId="71" xfId="60" applyNumberFormat="1" applyFont="1" applyFill="1" applyBorder="1" applyAlignment="1" applyProtection="1">
      <alignment horizontal="center" vertical="center" shrinkToFit="1"/>
      <protection hidden="1"/>
    </xf>
    <xf numFmtId="186" fontId="1" fillId="0" borderId="22" xfId="60" applyNumberFormat="1" applyFont="1" applyFill="1" applyBorder="1" applyAlignment="1" applyProtection="1">
      <alignment horizontal="center" vertical="center" shrinkToFit="1"/>
      <protection hidden="1"/>
    </xf>
    <xf numFmtId="38" fontId="0" fillId="36" borderId="99" xfId="48" applyFont="1" applyFill="1" applyBorder="1" applyAlignment="1">
      <alignment horizontal="center" vertical="center"/>
    </xf>
    <xf numFmtId="38" fontId="0" fillId="36" borderId="114" xfId="48" applyFont="1" applyFill="1" applyBorder="1" applyAlignment="1">
      <alignment horizontal="center" vertical="center"/>
    </xf>
    <xf numFmtId="0" fontId="0" fillId="0" borderId="111" xfId="0" applyBorder="1" applyAlignment="1">
      <alignment horizontal="center" vertical="center"/>
    </xf>
    <xf numFmtId="0" fontId="0" fillId="0" borderId="42" xfId="0" applyBorder="1" applyAlignment="1">
      <alignment horizontal="center" vertical="center"/>
    </xf>
    <xf numFmtId="0" fontId="0" fillId="0" borderId="94" xfId="0" applyBorder="1" applyAlignment="1">
      <alignment horizontal="center" vertical="center"/>
    </xf>
    <xf numFmtId="0" fontId="0" fillId="0" borderId="44" xfId="0" applyBorder="1" applyAlignment="1">
      <alignment horizontal="center" vertical="center"/>
    </xf>
    <xf numFmtId="0" fontId="0" fillId="0" borderId="89"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38" fontId="0" fillId="0" borderId="89" xfId="48" applyFont="1" applyBorder="1" applyAlignment="1">
      <alignment horizontal="center" vertical="center"/>
    </xf>
    <xf numFmtId="38" fontId="0" fillId="0" borderId="134" xfId="48" applyFont="1" applyBorder="1" applyAlignment="1">
      <alignment horizontal="center" vertical="center"/>
    </xf>
    <xf numFmtId="0" fontId="0" fillId="0" borderId="88" xfId="0" applyBorder="1" applyAlignment="1">
      <alignment horizontal="center" vertical="center"/>
    </xf>
    <xf numFmtId="0" fontId="0" fillId="0" borderId="138" xfId="0" applyBorder="1" applyAlignment="1">
      <alignment horizontal="center" vertical="center"/>
    </xf>
    <xf numFmtId="0" fontId="0" fillId="0" borderId="98" xfId="0" applyBorder="1" applyAlignment="1">
      <alignment horizontal="center" vertical="center"/>
    </xf>
    <xf numFmtId="0" fontId="0" fillId="0" borderId="87" xfId="0" applyBorder="1" applyAlignment="1">
      <alignment horizontal="center" vertical="center"/>
    </xf>
    <xf numFmtId="0" fontId="0" fillId="0" borderId="112" xfId="0" applyBorder="1" applyAlignment="1">
      <alignment horizontal="center" vertical="center"/>
    </xf>
    <xf numFmtId="0" fontId="32" fillId="37" borderId="0" xfId="0" applyFont="1" applyFill="1" applyAlignment="1">
      <alignment horizontal="center" vertical="center"/>
    </xf>
    <xf numFmtId="0" fontId="0" fillId="0" borderId="57" xfId="0" applyBorder="1" applyAlignment="1">
      <alignment horizontal="center" vertical="center"/>
    </xf>
    <xf numFmtId="0" fontId="0" fillId="0" borderId="68" xfId="0" applyBorder="1" applyAlignment="1">
      <alignment horizontal="center" vertical="center"/>
    </xf>
    <xf numFmtId="0" fontId="0" fillId="0" borderId="79" xfId="0" applyBorder="1" applyAlignment="1">
      <alignment horizontal="center" vertical="center"/>
    </xf>
    <xf numFmtId="0" fontId="0" fillId="0" borderId="74" xfId="0" applyBorder="1" applyAlignment="1">
      <alignment horizontal="center" vertical="center"/>
    </xf>
    <xf numFmtId="38" fontId="0" fillId="0" borderId="139" xfId="48" applyFont="1" applyBorder="1" applyAlignment="1">
      <alignment horizontal="center" vertical="center"/>
    </xf>
    <xf numFmtId="188" fontId="1" fillId="0" borderId="0" xfId="0" applyNumberFormat="1" applyFont="1" applyFill="1" applyAlignment="1">
      <alignment horizontal="right" vertical="center"/>
    </xf>
    <xf numFmtId="0" fontId="5" fillId="0" borderId="130" xfId="0" applyFont="1" applyFill="1" applyBorder="1" applyAlignment="1">
      <alignment horizontal="center" vertical="center" wrapText="1" shrinkToFit="1"/>
    </xf>
    <xf numFmtId="0" fontId="5" fillId="0" borderId="116" xfId="0" applyFont="1" applyFill="1" applyBorder="1" applyAlignment="1">
      <alignment horizontal="center" vertical="center" wrapText="1" shrinkToFit="1"/>
    </xf>
    <xf numFmtId="0" fontId="5" fillId="33" borderId="140" xfId="0" applyFont="1" applyFill="1" applyBorder="1" applyAlignment="1">
      <alignment horizontal="center" vertical="center"/>
    </xf>
    <xf numFmtId="0" fontId="15" fillId="33" borderId="71" xfId="0" applyFont="1" applyFill="1" applyBorder="1" applyAlignment="1">
      <alignment horizontal="center" vertical="center"/>
    </xf>
    <xf numFmtId="0" fontId="15" fillId="33" borderId="14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5" fillId="0" borderId="71" xfId="0" applyFont="1" applyFill="1" applyBorder="1" applyAlignment="1">
      <alignment horizontal="center" vertical="center" wrapText="1" shrinkToFit="1"/>
    </xf>
    <xf numFmtId="0" fontId="5" fillId="0" borderId="141" xfId="0" applyFont="1" applyFill="1" applyBorder="1" applyAlignment="1">
      <alignment horizontal="center" vertical="center" wrapText="1" shrinkToFit="1"/>
    </xf>
    <xf numFmtId="0" fontId="2" fillId="0" borderId="6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142" xfId="0" applyFont="1" applyFill="1" applyBorder="1" applyAlignment="1">
      <alignment horizontal="center" vertical="center"/>
    </xf>
    <xf numFmtId="38" fontId="1" fillId="35" borderId="138" xfId="48" applyFont="1" applyFill="1" applyBorder="1" applyAlignment="1">
      <alignment horizontal="center" vertical="center"/>
    </xf>
    <xf numFmtId="38" fontId="1" fillId="35" borderId="98" xfId="48" applyFont="1" applyFill="1" applyBorder="1" applyAlignment="1">
      <alignment horizontal="center" vertical="center"/>
    </xf>
    <xf numFmtId="0" fontId="2" fillId="0" borderId="76" xfId="0" applyFont="1" applyFill="1" applyBorder="1" applyAlignment="1">
      <alignment horizontal="center" vertical="center"/>
    </xf>
    <xf numFmtId="0" fontId="2" fillId="0" borderId="128" xfId="0" applyFont="1" applyFill="1" applyBorder="1" applyAlignment="1">
      <alignment horizontal="center" vertical="center"/>
    </xf>
    <xf numFmtId="0" fontId="2" fillId="0" borderId="143"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30" xfId="0" applyFont="1" applyFill="1" applyBorder="1" applyAlignment="1">
      <alignment horizontal="center" vertical="center"/>
    </xf>
    <xf numFmtId="0" fontId="2" fillId="0" borderId="140" xfId="0" applyFont="1" applyFill="1" applyBorder="1" applyAlignment="1">
      <alignment horizontal="center" vertical="center"/>
    </xf>
    <xf numFmtId="0" fontId="2" fillId="0" borderId="36" xfId="0" applyFont="1" applyFill="1" applyBorder="1" applyAlignment="1">
      <alignment horizontal="center" vertical="center"/>
    </xf>
    <xf numFmtId="0" fontId="30" fillId="0" borderId="45" xfId="0" applyFont="1" applyFill="1" applyBorder="1" applyAlignment="1">
      <alignment horizontal="center" vertical="center" wrapText="1" shrinkToFit="1"/>
    </xf>
    <xf numFmtId="0" fontId="30" fillId="0" borderId="99" xfId="0" applyFont="1" applyFill="1" applyBorder="1" applyAlignment="1">
      <alignment horizontal="center" vertical="center" wrapText="1" shrinkToFit="1"/>
    </xf>
    <xf numFmtId="0" fontId="30" fillId="0" borderId="125" xfId="0" applyFont="1" applyFill="1" applyBorder="1" applyAlignment="1">
      <alignment horizontal="center" vertical="center" wrapText="1" shrinkToFit="1"/>
    </xf>
    <xf numFmtId="0" fontId="30" fillId="0" borderId="115" xfId="0" applyFont="1" applyFill="1" applyBorder="1" applyAlignment="1">
      <alignment horizontal="center" vertical="center" wrapText="1" shrinkToFit="1"/>
    </xf>
    <xf numFmtId="0" fontId="2" fillId="0" borderId="144" xfId="0" applyFont="1" applyFill="1" applyBorder="1" applyAlignment="1">
      <alignment horizontal="center" vertical="center"/>
    </xf>
    <xf numFmtId="0" fontId="2" fillId="0" borderId="145" xfId="0" applyFont="1" applyFill="1" applyBorder="1" applyAlignment="1">
      <alignment horizontal="center" vertical="center"/>
    </xf>
    <xf numFmtId="0" fontId="2" fillId="0" borderId="102" xfId="0" applyFont="1" applyFill="1" applyBorder="1" applyAlignment="1">
      <alignment horizontal="center" vertical="center"/>
    </xf>
    <xf numFmtId="3" fontId="29" fillId="33" borderId="146" xfId="0" applyNumberFormat="1" applyFont="1" applyFill="1" applyBorder="1" applyAlignment="1">
      <alignment horizontal="center" vertical="center"/>
    </xf>
    <xf numFmtId="0" fontId="29" fillId="33" borderId="145" xfId="0" applyFont="1" applyFill="1" applyBorder="1" applyAlignment="1">
      <alignment horizontal="center" vertical="center"/>
    </xf>
    <xf numFmtId="0" fontId="29" fillId="33" borderId="147" xfId="0" applyFont="1" applyFill="1" applyBorder="1" applyAlignment="1">
      <alignment horizontal="center" vertical="center"/>
    </xf>
    <xf numFmtId="0" fontId="2" fillId="0" borderId="127" xfId="0" applyFont="1" applyFill="1" applyBorder="1" applyAlignment="1">
      <alignment horizontal="center" vertical="center"/>
    </xf>
    <xf numFmtId="0" fontId="2" fillId="0" borderId="148" xfId="0" applyFont="1" applyFill="1" applyBorder="1" applyAlignment="1">
      <alignment horizontal="center" vertical="center"/>
    </xf>
    <xf numFmtId="0" fontId="2" fillId="0" borderId="14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150" xfId="0" applyFont="1" applyFill="1" applyBorder="1" applyAlignment="1">
      <alignment horizontal="center" vertical="center"/>
    </xf>
    <xf numFmtId="0" fontId="1" fillId="35" borderId="58" xfId="0" applyFont="1" applyFill="1" applyBorder="1" applyAlignment="1">
      <alignment horizontal="center" vertical="center"/>
    </xf>
    <xf numFmtId="0" fontId="1" fillId="35" borderId="122" xfId="0" applyFont="1" applyFill="1" applyBorder="1" applyAlignment="1">
      <alignment horizontal="center" vertical="center"/>
    </xf>
    <xf numFmtId="0" fontId="1" fillId="35" borderId="151" xfId="0" applyFont="1" applyFill="1" applyBorder="1" applyAlignment="1">
      <alignment horizontal="center" vertical="center"/>
    </xf>
    <xf numFmtId="3" fontId="29" fillId="0" borderId="60" xfId="0" applyNumberFormat="1" applyFont="1" applyFill="1" applyBorder="1" applyAlignment="1">
      <alignment horizontal="center" vertical="center"/>
    </xf>
    <xf numFmtId="0" fontId="29" fillId="0" borderId="71" xfId="0" applyFont="1" applyFill="1" applyBorder="1" applyAlignment="1">
      <alignment horizontal="center" vertical="center"/>
    </xf>
    <xf numFmtId="0" fontId="29" fillId="0" borderId="142"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46" xfId="0" applyFont="1" applyFill="1" applyBorder="1" applyAlignment="1">
      <alignment horizontal="center" vertical="center"/>
    </xf>
    <xf numFmtId="0" fontId="2" fillId="0" borderId="152" xfId="0" applyFont="1" applyFill="1" applyBorder="1" applyAlignment="1">
      <alignment horizontal="center" vertical="center"/>
    </xf>
    <xf numFmtId="0" fontId="2" fillId="0" borderId="153" xfId="0" applyFont="1" applyFill="1" applyBorder="1" applyAlignment="1">
      <alignment horizontal="center" vertical="center"/>
    </xf>
    <xf numFmtId="0" fontId="2" fillId="0" borderId="154" xfId="0" applyFont="1" applyFill="1" applyBorder="1" applyAlignment="1">
      <alignment horizontal="center" vertical="center"/>
    </xf>
    <xf numFmtId="0" fontId="2" fillId="0" borderId="124" xfId="0" applyFont="1" applyFill="1" applyBorder="1" applyAlignment="1">
      <alignment horizontal="center" vertical="center"/>
    </xf>
    <xf numFmtId="0" fontId="2" fillId="0" borderId="125" xfId="0" applyFont="1" applyFill="1" applyBorder="1" applyAlignment="1">
      <alignment horizontal="center" vertical="center"/>
    </xf>
    <xf numFmtId="0" fontId="2" fillId="0" borderId="37" xfId="0" applyFont="1" applyFill="1" applyBorder="1" applyAlignment="1">
      <alignment horizontal="center" vertical="center"/>
    </xf>
    <xf numFmtId="0" fontId="1" fillId="35" borderId="88" xfId="0" applyFont="1" applyFill="1" applyBorder="1" applyAlignment="1">
      <alignment horizontal="center" vertical="center"/>
    </xf>
    <xf numFmtId="0" fontId="1" fillId="35" borderId="138" xfId="0" applyFont="1" applyFill="1" applyBorder="1" applyAlignment="1">
      <alignment horizontal="center" vertical="center"/>
    </xf>
    <xf numFmtId="0" fontId="28" fillId="0" borderId="111" xfId="0" applyFont="1" applyFill="1" applyBorder="1" applyAlignment="1">
      <alignment horizontal="center" vertical="center"/>
    </xf>
    <xf numFmtId="0" fontId="17" fillId="0" borderId="145"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5" xfId="0" applyFont="1" applyFill="1" applyBorder="1" applyAlignment="1">
      <alignment horizontal="center" vertical="center"/>
    </xf>
    <xf numFmtId="38" fontId="8" fillId="0" borderId="0" xfId="48" applyFont="1" applyFill="1" applyBorder="1" applyAlignment="1">
      <alignment horizontal="right"/>
    </xf>
    <xf numFmtId="38" fontId="8" fillId="0" borderId="52" xfId="48" applyFont="1" applyFill="1" applyBorder="1" applyAlignment="1">
      <alignment horizontal="right"/>
    </xf>
    <xf numFmtId="0" fontId="1" fillId="35" borderId="103" xfId="0" applyFont="1" applyFill="1" applyBorder="1" applyAlignment="1">
      <alignment horizontal="center" vertical="center"/>
    </xf>
    <xf numFmtId="0" fontId="2" fillId="0" borderId="42" xfId="0" applyFont="1" applyFill="1" applyBorder="1" applyAlignment="1">
      <alignment vertical="center"/>
    </xf>
    <xf numFmtId="0" fontId="2" fillId="0" borderId="130" xfId="0" applyFont="1" applyFill="1" applyBorder="1" applyAlignment="1">
      <alignment vertical="center"/>
    </xf>
    <xf numFmtId="0" fontId="2" fillId="0" borderId="38" xfId="0" applyFont="1" applyFill="1" applyBorder="1" applyAlignment="1">
      <alignment vertical="center"/>
    </xf>
    <xf numFmtId="0" fontId="2" fillId="0" borderId="41" xfId="0" applyFont="1" applyFill="1" applyBorder="1" applyAlignment="1">
      <alignment vertical="center"/>
    </xf>
    <xf numFmtId="0" fontId="2" fillId="0" borderId="71" xfId="0" applyFont="1" applyFill="1" applyBorder="1" applyAlignment="1">
      <alignment vertical="center"/>
    </xf>
    <xf numFmtId="0" fontId="2" fillId="0" borderId="36" xfId="0" applyFont="1" applyFill="1" applyBorder="1" applyAlignment="1">
      <alignment vertical="center"/>
    </xf>
    <xf numFmtId="0" fontId="2" fillId="0" borderId="60" xfId="0" applyFont="1" applyFill="1" applyBorder="1" applyAlignment="1">
      <alignment horizontal="distributed" vertical="center"/>
    </xf>
    <xf numFmtId="0" fontId="2" fillId="0" borderId="71" xfId="0" applyFont="1" applyFill="1" applyBorder="1" applyAlignment="1">
      <alignment horizontal="distributed" vertical="center"/>
    </xf>
    <xf numFmtId="0" fontId="2" fillId="0" borderId="36" xfId="0" applyFont="1" applyFill="1" applyBorder="1" applyAlignment="1">
      <alignment horizontal="distributed" vertical="center"/>
    </xf>
    <xf numFmtId="0" fontId="2" fillId="0" borderId="142" xfId="0" applyFont="1" applyFill="1" applyBorder="1" applyAlignment="1">
      <alignment horizontal="distributed" vertical="center"/>
    </xf>
    <xf numFmtId="0" fontId="2" fillId="0" borderId="140" xfId="0" applyFont="1" applyFill="1" applyBorder="1" applyAlignment="1">
      <alignment horizontal="distributed" vertical="center"/>
    </xf>
    <xf numFmtId="0" fontId="8" fillId="0" borderId="41"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36" xfId="0" applyFont="1" applyFill="1" applyBorder="1" applyAlignment="1">
      <alignment horizontal="center" vertical="center"/>
    </xf>
    <xf numFmtId="0" fontId="2" fillId="0" borderId="0" xfId="0" applyFont="1" applyFill="1" applyAlignment="1">
      <alignment vertical="center"/>
    </xf>
    <xf numFmtId="0" fontId="1" fillId="35" borderId="100" xfId="0" applyFont="1" applyFill="1" applyBorder="1" applyAlignment="1">
      <alignment horizontal="center" vertical="center"/>
    </xf>
    <xf numFmtId="0" fontId="1" fillId="35" borderId="98" xfId="0" applyFont="1" applyFill="1" applyBorder="1" applyAlignment="1">
      <alignment horizontal="center" vertical="center"/>
    </xf>
    <xf numFmtId="49" fontId="7" fillId="0" borderId="144" xfId="0" applyNumberFormat="1" applyFont="1" applyFill="1" applyBorder="1" applyAlignment="1">
      <alignment horizontal="center" vertical="center"/>
    </xf>
    <xf numFmtId="49" fontId="7" fillId="0" borderId="145" xfId="0" applyNumberFormat="1" applyFont="1" applyFill="1" applyBorder="1" applyAlignment="1">
      <alignment horizontal="center" vertical="center"/>
    </xf>
    <xf numFmtId="49" fontId="7" fillId="0" borderId="113" xfId="0" applyNumberFormat="1" applyFont="1" applyFill="1" applyBorder="1" applyAlignment="1">
      <alignment horizontal="center" vertical="center"/>
    </xf>
    <xf numFmtId="0" fontId="1" fillId="0" borderId="44"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146" xfId="0" applyFont="1" applyFill="1" applyBorder="1" applyAlignment="1">
      <alignment vertical="center"/>
    </xf>
    <xf numFmtId="0" fontId="2" fillId="0" borderId="102" xfId="0" applyFont="1" applyFill="1" applyBorder="1" applyAlignment="1">
      <alignment vertical="center"/>
    </xf>
    <xf numFmtId="0" fontId="2" fillId="0" borderId="111" xfId="0" applyFont="1" applyFill="1" applyBorder="1" applyAlignment="1">
      <alignment vertical="center"/>
    </xf>
    <xf numFmtId="0" fontId="2" fillId="0" borderId="145" xfId="0" applyFont="1" applyFill="1" applyBorder="1" applyAlignment="1">
      <alignment vertical="center"/>
    </xf>
    <xf numFmtId="0" fontId="2" fillId="0" borderId="60" xfId="0" applyFont="1" applyFill="1" applyBorder="1" applyAlignment="1">
      <alignment vertical="center"/>
    </xf>
    <xf numFmtId="0" fontId="1" fillId="0" borderId="94" xfId="0" applyFont="1" applyFill="1" applyBorder="1" applyAlignment="1">
      <alignment horizontal="center" vertical="center"/>
    </xf>
    <xf numFmtId="0" fontId="1" fillId="0" borderId="125" xfId="0" applyFont="1" applyFill="1" applyBorder="1" applyAlignment="1">
      <alignment horizontal="center" vertical="center"/>
    </xf>
    <xf numFmtId="0" fontId="1" fillId="0" borderId="37" xfId="0" applyFont="1" applyFill="1" applyBorder="1" applyAlignment="1">
      <alignment horizontal="center" vertical="center"/>
    </xf>
    <xf numFmtId="0" fontId="2" fillId="0" borderId="147" xfId="0" applyFont="1" applyFill="1" applyBorder="1" applyAlignment="1">
      <alignment horizontal="center" vertical="center"/>
    </xf>
    <xf numFmtId="38" fontId="1" fillId="35" borderId="121" xfId="48" applyFont="1" applyFill="1" applyBorder="1" applyAlignment="1">
      <alignment horizontal="center" vertical="center"/>
    </xf>
    <xf numFmtId="38" fontId="1" fillId="35" borderId="122" xfId="48" applyFont="1" applyFill="1" applyBorder="1" applyAlignment="1">
      <alignment horizontal="center" vertical="center"/>
    </xf>
    <xf numFmtId="38" fontId="1" fillId="35" borderId="151" xfId="48" applyFont="1" applyFill="1" applyBorder="1" applyAlignment="1">
      <alignment horizontal="center" vertical="center"/>
    </xf>
    <xf numFmtId="0" fontId="1" fillId="35" borderId="121" xfId="0" applyFont="1" applyFill="1" applyBorder="1" applyAlignment="1">
      <alignment horizontal="center" vertical="center"/>
    </xf>
    <xf numFmtId="0" fontId="1" fillId="35" borderId="16" xfId="0" applyFont="1" applyFill="1" applyBorder="1" applyAlignment="1">
      <alignment horizontal="center" vertical="center"/>
    </xf>
    <xf numFmtId="0" fontId="5" fillId="0" borderId="130" xfId="0" applyFont="1" applyFill="1" applyBorder="1" applyAlignment="1">
      <alignment vertical="center"/>
    </xf>
    <xf numFmtId="0" fontId="5" fillId="0" borderId="116" xfId="0" applyFont="1" applyFill="1" applyBorder="1" applyAlignment="1">
      <alignment vertical="center"/>
    </xf>
    <xf numFmtId="0" fontId="5" fillId="0" borderId="71" xfId="0" applyFont="1" applyFill="1" applyBorder="1" applyAlignment="1">
      <alignment vertical="center"/>
    </xf>
    <xf numFmtId="0" fontId="5" fillId="0" borderId="141" xfId="0" applyFont="1" applyFill="1" applyBorder="1" applyAlignment="1">
      <alignment vertical="center"/>
    </xf>
    <xf numFmtId="0" fontId="2" fillId="0" borderId="61" xfId="0" applyFont="1" applyFill="1" applyBorder="1" applyAlignment="1">
      <alignment vertical="center"/>
    </xf>
    <xf numFmtId="0" fontId="5" fillId="0" borderId="71" xfId="0" applyFont="1" applyFill="1" applyBorder="1" applyAlignment="1">
      <alignment horizontal="center" vertical="center"/>
    </xf>
    <xf numFmtId="0" fontId="5" fillId="0" borderId="141" xfId="0" applyFont="1" applyFill="1" applyBorder="1" applyAlignment="1">
      <alignment horizontal="center" vertical="center"/>
    </xf>
    <xf numFmtId="0" fontId="17" fillId="0" borderId="60" xfId="0" applyFont="1" applyFill="1" applyBorder="1" applyAlignment="1">
      <alignment horizontal="distributed" vertical="center"/>
    </xf>
    <xf numFmtId="0" fontId="17" fillId="0" borderId="71" xfId="0" applyFont="1" applyFill="1" applyBorder="1" applyAlignment="1">
      <alignment horizontal="distributed" vertical="center"/>
    </xf>
    <xf numFmtId="0" fontId="17" fillId="0" borderId="36" xfId="0" applyFont="1" applyFill="1" applyBorder="1" applyAlignment="1">
      <alignment horizontal="distributed" vertical="center"/>
    </xf>
    <xf numFmtId="0" fontId="1" fillId="0" borderId="44"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36" xfId="0" applyFont="1" applyFill="1" applyBorder="1" applyAlignment="1">
      <alignment horizontal="center" vertical="center"/>
    </xf>
    <xf numFmtId="0" fontId="15" fillId="0" borderId="60" xfId="0" applyFont="1" applyFill="1" applyBorder="1" applyAlignment="1">
      <alignment horizontal="distributed" vertical="center"/>
    </xf>
    <xf numFmtId="0" fontId="15" fillId="0" borderId="71" xfId="0" applyFont="1" applyFill="1" applyBorder="1" applyAlignment="1">
      <alignment horizontal="distributed" vertical="center"/>
    </xf>
    <xf numFmtId="0" fontId="15" fillId="0" borderId="36" xfId="0" applyFont="1" applyFill="1" applyBorder="1" applyAlignment="1">
      <alignment horizontal="distributed" vertical="center"/>
    </xf>
    <xf numFmtId="0" fontId="2" fillId="0" borderId="127" xfId="0" applyFont="1" applyFill="1" applyBorder="1" applyAlignment="1">
      <alignment horizontal="distributed" vertical="center"/>
    </xf>
    <xf numFmtId="0" fontId="2" fillId="0" borderId="128" xfId="0" applyFont="1" applyFill="1" applyBorder="1" applyAlignment="1">
      <alignment horizontal="distributed" vertical="center"/>
    </xf>
    <xf numFmtId="0" fontId="2" fillId="0" borderId="143" xfId="0" applyFont="1" applyFill="1" applyBorder="1" applyAlignment="1">
      <alignment horizontal="distributed" vertical="center"/>
    </xf>
    <xf numFmtId="0" fontId="2" fillId="0" borderId="141" xfId="0" applyFont="1" applyFill="1" applyBorder="1" applyAlignment="1">
      <alignment horizontal="center" vertical="center"/>
    </xf>
    <xf numFmtId="0" fontId="15" fillId="0" borderId="61" xfId="0" applyFont="1" applyFill="1" applyBorder="1" applyAlignment="1">
      <alignment horizontal="distributed" vertical="center"/>
    </xf>
    <xf numFmtId="0" fontId="15" fillId="0" borderId="130" xfId="0" applyFont="1" applyFill="1" applyBorder="1" applyAlignment="1">
      <alignment horizontal="distributed" vertical="center"/>
    </xf>
    <xf numFmtId="0" fontId="15" fillId="0" borderId="38" xfId="0" applyFont="1" applyFill="1" applyBorder="1" applyAlignment="1">
      <alignment horizontal="distributed" vertical="center"/>
    </xf>
    <xf numFmtId="0" fontId="2" fillId="0" borderId="156" xfId="0" applyFont="1" applyFill="1" applyBorder="1" applyAlignment="1">
      <alignment horizontal="center" vertical="center"/>
    </xf>
    <xf numFmtId="0" fontId="15" fillId="0" borderId="140" xfId="0" applyFont="1" applyFill="1" applyBorder="1" applyAlignment="1">
      <alignment horizontal="center" vertical="center"/>
    </xf>
    <xf numFmtId="0" fontId="15" fillId="0" borderId="71" xfId="0" applyFont="1" applyFill="1" applyBorder="1" applyAlignment="1">
      <alignment horizontal="center" vertical="center"/>
    </xf>
    <xf numFmtId="0" fontId="15" fillId="0" borderId="141"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141" xfId="0" applyFont="1" applyFill="1" applyBorder="1" applyAlignment="1">
      <alignment horizontal="center" vertical="center"/>
    </xf>
    <xf numFmtId="38" fontId="8" fillId="0" borderId="0" xfId="48" applyFont="1" applyFill="1" applyAlignment="1">
      <alignment horizontal="right"/>
    </xf>
    <xf numFmtId="0" fontId="2" fillId="0" borderId="113" xfId="0" applyFont="1" applyFill="1" applyBorder="1" applyAlignment="1">
      <alignment horizontal="center" vertical="center"/>
    </xf>
    <xf numFmtId="0" fontId="5" fillId="0" borderId="145" xfId="0" applyFont="1" applyFill="1" applyBorder="1" applyAlignment="1">
      <alignment vertical="center"/>
    </xf>
    <xf numFmtId="0" fontId="5" fillId="0" borderId="113" xfId="0" applyFont="1" applyFill="1" applyBorder="1" applyAlignment="1">
      <alignment vertical="center"/>
    </xf>
    <xf numFmtId="0" fontId="28" fillId="0" borderId="144"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116" xfId="0" applyFont="1" applyFill="1" applyBorder="1" applyAlignment="1">
      <alignment horizontal="center" vertical="center"/>
    </xf>
    <xf numFmtId="38" fontId="1" fillId="0" borderId="71" xfId="48" applyFont="1" applyFill="1" applyBorder="1" applyAlignment="1">
      <alignment horizontal="center" vertical="center"/>
    </xf>
    <xf numFmtId="38" fontId="1" fillId="0" borderId="141" xfId="48" applyFont="1" applyFill="1" applyBorder="1" applyAlignment="1">
      <alignment horizontal="center" vertical="center"/>
    </xf>
    <xf numFmtId="9" fontId="8" fillId="0" borderId="145" xfId="0" applyNumberFormat="1" applyFont="1" applyFill="1" applyBorder="1" applyAlignment="1">
      <alignment horizontal="center" vertical="center"/>
    </xf>
    <xf numFmtId="9" fontId="8" fillId="0" borderId="113" xfId="0" applyNumberFormat="1" applyFont="1" applyFill="1" applyBorder="1" applyAlignment="1">
      <alignment horizontal="center" vertical="center"/>
    </xf>
    <xf numFmtId="0" fontId="2" fillId="0" borderId="157" xfId="0" applyFont="1" applyFill="1" applyBorder="1" applyAlignment="1">
      <alignment horizontal="center" vertical="center"/>
    </xf>
    <xf numFmtId="0" fontId="2" fillId="0" borderId="158" xfId="0" applyFont="1" applyFill="1" applyBorder="1" applyAlignment="1">
      <alignment horizontal="center" vertical="center"/>
    </xf>
    <xf numFmtId="0" fontId="5" fillId="0" borderId="153" xfId="0" applyFont="1" applyFill="1" applyBorder="1" applyAlignment="1">
      <alignment horizontal="center" vertical="center"/>
    </xf>
    <xf numFmtId="0" fontId="5" fillId="0" borderId="156" xfId="0" applyFont="1" applyFill="1" applyBorder="1" applyAlignment="1">
      <alignment horizontal="center" vertical="center"/>
    </xf>
    <xf numFmtId="3" fontId="2" fillId="33" borderId="144" xfId="0" applyNumberFormat="1" applyFont="1" applyFill="1" applyBorder="1" applyAlignment="1">
      <alignment horizontal="center" vertical="center"/>
    </xf>
    <xf numFmtId="0" fontId="2" fillId="33" borderId="145" xfId="0" applyFont="1" applyFill="1" applyBorder="1" applyAlignment="1">
      <alignment horizontal="center" vertical="center"/>
    </xf>
    <xf numFmtId="0" fontId="2" fillId="33" borderId="102" xfId="0" applyFont="1" applyFill="1" applyBorder="1" applyAlignment="1">
      <alignment horizontal="center" vertical="center"/>
    </xf>
    <xf numFmtId="49" fontId="2" fillId="33" borderId="140" xfId="0" applyNumberFormat="1" applyFont="1" applyFill="1" applyBorder="1" applyAlignment="1">
      <alignment horizontal="center" vertical="center"/>
    </xf>
    <xf numFmtId="49" fontId="2" fillId="33" borderId="71" xfId="0" applyNumberFormat="1" applyFont="1" applyFill="1" applyBorder="1" applyAlignment="1">
      <alignment horizontal="center" vertical="center"/>
    </xf>
    <xf numFmtId="49" fontId="2" fillId="33" borderId="142" xfId="0" applyNumberFormat="1" applyFont="1" applyFill="1" applyBorder="1" applyAlignment="1">
      <alignment horizontal="center" vertical="center"/>
    </xf>
    <xf numFmtId="0" fontId="8" fillId="33" borderId="159" xfId="0" applyFont="1" applyFill="1" applyBorder="1" applyAlignment="1">
      <alignment horizontal="center" vertical="center" wrapText="1"/>
    </xf>
    <xf numFmtId="0" fontId="8" fillId="33" borderId="45" xfId="0" applyFont="1" applyFill="1" applyBorder="1" applyAlignment="1">
      <alignment horizontal="center" vertical="center" wrapText="1"/>
    </xf>
    <xf numFmtId="0" fontId="8" fillId="33" borderId="99" xfId="0" applyFont="1" applyFill="1" applyBorder="1" applyAlignment="1">
      <alignment horizontal="center" vertical="center" wrapText="1"/>
    </xf>
    <xf numFmtId="0" fontId="8" fillId="33" borderId="124" xfId="0" applyFont="1" applyFill="1" applyBorder="1" applyAlignment="1">
      <alignment horizontal="center" vertical="center" wrapText="1"/>
    </xf>
    <xf numFmtId="0" fontId="8" fillId="33" borderId="125" xfId="0" applyFont="1" applyFill="1" applyBorder="1" applyAlignment="1">
      <alignment horizontal="center" vertical="center" wrapText="1"/>
    </xf>
    <xf numFmtId="0" fontId="8" fillId="33" borderId="115" xfId="0" applyFont="1" applyFill="1" applyBorder="1" applyAlignment="1">
      <alignment horizontal="center" vertical="center" wrapText="1"/>
    </xf>
    <xf numFmtId="0" fontId="2" fillId="0" borderId="62" xfId="0" applyFont="1" applyFill="1" applyBorder="1" applyAlignment="1">
      <alignment horizontal="center" vertical="center"/>
    </xf>
    <xf numFmtId="0" fontId="2" fillId="0" borderId="160" xfId="0" applyFont="1" applyFill="1" applyBorder="1" applyAlignment="1">
      <alignment horizontal="center" vertical="center"/>
    </xf>
    <xf numFmtId="0" fontId="5" fillId="0" borderId="125"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145" xfId="0" applyFont="1" applyFill="1" applyBorder="1" applyAlignment="1">
      <alignment horizontal="center" vertical="center"/>
    </xf>
    <xf numFmtId="0" fontId="5" fillId="0" borderId="113" xfId="0" applyFont="1" applyFill="1" applyBorder="1" applyAlignment="1">
      <alignment horizontal="center" vertical="center"/>
    </xf>
    <xf numFmtId="0" fontId="2" fillId="0" borderId="161" xfId="0" applyFont="1" applyFill="1" applyBorder="1" applyAlignment="1">
      <alignment horizontal="center" vertical="center"/>
    </xf>
    <xf numFmtId="0" fontId="2" fillId="0" borderId="16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63" xfId="0" applyFont="1" applyFill="1" applyBorder="1" applyAlignment="1">
      <alignment horizontal="center" vertical="center"/>
    </xf>
    <xf numFmtId="0" fontId="10" fillId="0" borderId="161" xfId="0" applyFont="1" applyFill="1" applyBorder="1" applyAlignment="1">
      <alignment horizontal="center" vertical="center"/>
    </xf>
    <xf numFmtId="0" fontId="10" fillId="0" borderId="130" xfId="0" applyFont="1" applyFill="1" applyBorder="1" applyAlignment="1">
      <alignment horizontal="center" vertical="center"/>
    </xf>
    <xf numFmtId="0" fontId="10" fillId="0" borderId="116" xfId="0" applyFont="1" applyFill="1" applyBorder="1" applyAlignment="1">
      <alignment horizontal="center" vertical="center"/>
    </xf>
    <xf numFmtId="0" fontId="10" fillId="0" borderId="145" xfId="0" applyFont="1" applyFill="1" applyBorder="1" applyAlignment="1">
      <alignment horizontal="center" vertical="center"/>
    </xf>
    <xf numFmtId="0" fontId="10" fillId="0" borderId="113" xfId="0" applyFont="1" applyFill="1" applyBorder="1" applyAlignment="1">
      <alignment horizontal="center" vertical="center"/>
    </xf>
    <xf numFmtId="49" fontId="12" fillId="0" borderId="0" xfId="0" applyNumberFormat="1" applyFont="1" applyFill="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白紙ライフプラン２"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12</xdr:row>
      <xdr:rowOff>400050</xdr:rowOff>
    </xdr:from>
    <xdr:to>
      <xdr:col>6</xdr:col>
      <xdr:colOff>628650</xdr:colOff>
      <xdr:row>14</xdr:row>
      <xdr:rowOff>9525</xdr:rowOff>
    </xdr:to>
    <xdr:sp>
      <xdr:nvSpPr>
        <xdr:cNvPr id="1" name="AutoShape 1"/>
        <xdr:cNvSpPr>
          <a:spLocks/>
        </xdr:cNvSpPr>
      </xdr:nvSpPr>
      <xdr:spPr>
        <a:xfrm>
          <a:off x="1724025" y="2581275"/>
          <a:ext cx="2466975" cy="238125"/>
        </a:xfrm>
        <a:prstGeom prst="wedgeRoundRectCallout">
          <a:avLst>
            <a:gd name="adj1" fmla="val -777"/>
            <a:gd name="adj2" fmla="val 86615"/>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手取金額を入力</a:t>
          </a:r>
          <a:r>
            <a:rPr lang="en-US" cap="none" sz="1000" b="0" i="0" u="none" baseline="0">
              <a:solidFill>
                <a:srgbClr val="000000"/>
              </a:solidFill>
              <a:latin typeface="ＦＡ Ｐ ゴシック"/>
              <a:ea typeface="ＦＡ Ｐ ゴシック"/>
              <a:cs typeface="ＦＡ Ｐ ゴシック"/>
            </a:rPr>
            <a:t>(</a:t>
          </a:r>
          <a:r>
            <a:rPr lang="en-US" cap="none" sz="1000" b="0" i="0" u="none" baseline="0">
              <a:solidFill>
                <a:srgbClr val="000000"/>
              </a:solidFill>
            </a:rPr>
            <a:t>年収×</a:t>
          </a:r>
          <a:r>
            <a:rPr lang="en-US" cap="none" sz="1000" b="0" i="0" u="none" baseline="0">
              <a:solidFill>
                <a:srgbClr val="000000"/>
              </a:solidFill>
              <a:latin typeface="ＦＡ Ｐ ゴシック"/>
              <a:ea typeface="ＦＡ Ｐ ゴシック"/>
              <a:cs typeface="ＦＡ Ｐ ゴシック"/>
            </a:rPr>
            <a:t>80</a:t>
          </a:r>
          <a:r>
            <a:rPr lang="en-US" cap="none" sz="1000" b="0" i="0" u="none" baseline="0">
              <a:solidFill>
                <a:srgbClr val="000000"/>
              </a:solidFill>
            </a:rPr>
            <a:t>～</a:t>
          </a:r>
          <a:r>
            <a:rPr lang="en-US" cap="none" sz="1000" b="0" i="0" u="none" baseline="0">
              <a:solidFill>
                <a:srgbClr val="000000"/>
              </a:solidFill>
              <a:latin typeface="ＦＡ Ｐ ゴシック"/>
              <a:ea typeface="ＦＡ Ｐ ゴシック"/>
              <a:cs typeface="ＦＡ Ｐ ゴシック"/>
            </a:rPr>
            <a:t>90%)</a:t>
          </a:r>
          <a:r>
            <a:rPr lang="en-US" cap="none" sz="1100" b="0" i="0" u="none" baseline="0">
              <a:solidFill>
                <a:srgbClr val="000000"/>
              </a:solidFill>
              <a:latin typeface="ＦＡ Ｐ ゴシック"/>
              <a:ea typeface="ＦＡ Ｐ ゴシック"/>
              <a:cs typeface="ＦＡ Ｐ ゴシック"/>
            </a:rPr>
            <a:t>
</a:t>
          </a:r>
        </a:p>
      </xdr:txBody>
    </xdr:sp>
    <xdr:clientData/>
  </xdr:twoCellAnchor>
  <xdr:twoCellAnchor>
    <xdr:from>
      <xdr:col>5</xdr:col>
      <xdr:colOff>180975</xdr:colOff>
      <xdr:row>16</xdr:row>
      <xdr:rowOff>104775</xdr:rowOff>
    </xdr:from>
    <xdr:to>
      <xdr:col>6</xdr:col>
      <xdr:colOff>333375</xdr:colOff>
      <xdr:row>17</xdr:row>
      <xdr:rowOff>123825</xdr:rowOff>
    </xdr:to>
    <xdr:sp>
      <xdr:nvSpPr>
        <xdr:cNvPr id="2" name="AutoShape 3"/>
        <xdr:cNvSpPr>
          <a:spLocks/>
        </xdr:cNvSpPr>
      </xdr:nvSpPr>
      <xdr:spPr>
        <a:xfrm>
          <a:off x="2790825" y="3333750"/>
          <a:ext cx="1104900" cy="228600"/>
        </a:xfrm>
        <a:prstGeom prst="wedgeRoundRectCallout">
          <a:avLst>
            <a:gd name="adj1" fmla="val -1898"/>
            <a:gd name="adj2" fmla="val -135712"/>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パート収入</a:t>
          </a:r>
        </a:p>
      </xdr:txBody>
    </xdr:sp>
    <xdr:clientData/>
  </xdr:twoCellAnchor>
  <xdr:twoCellAnchor>
    <xdr:from>
      <xdr:col>8</xdr:col>
      <xdr:colOff>342900</xdr:colOff>
      <xdr:row>30</xdr:row>
      <xdr:rowOff>76200</xdr:rowOff>
    </xdr:from>
    <xdr:to>
      <xdr:col>9</xdr:col>
      <xdr:colOff>838200</xdr:colOff>
      <xdr:row>31</xdr:row>
      <xdr:rowOff>123825</xdr:rowOff>
    </xdr:to>
    <xdr:sp>
      <xdr:nvSpPr>
        <xdr:cNvPr id="3" name="AutoShape 7"/>
        <xdr:cNvSpPr>
          <a:spLocks/>
        </xdr:cNvSpPr>
      </xdr:nvSpPr>
      <xdr:spPr>
        <a:xfrm>
          <a:off x="5810250" y="6219825"/>
          <a:ext cx="1447800" cy="257175"/>
        </a:xfrm>
        <a:prstGeom prst="wedgeRoundRectCallout">
          <a:avLst>
            <a:gd name="adj1" fmla="val 29412"/>
            <a:gd name="adj2" fmla="val -124277"/>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結婚援助資金</a:t>
          </a:r>
        </a:p>
      </xdr:txBody>
    </xdr:sp>
    <xdr:clientData/>
  </xdr:twoCellAnchor>
  <xdr:twoCellAnchor>
    <xdr:from>
      <xdr:col>12</xdr:col>
      <xdr:colOff>742950</xdr:colOff>
      <xdr:row>30</xdr:row>
      <xdr:rowOff>104775</xdr:rowOff>
    </xdr:from>
    <xdr:to>
      <xdr:col>14</xdr:col>
      <xdr:colOff>276225</xdr:colOff>
      <xdr:row>31</xdr:row>
      <xdr:rowOff>142875</xdr:rowOff>
    </xdr:to>
    <xdr:sp>
      <xdr:nvSpPr>
        <xdr:cNvPr id="4" name="AutoShape 8"/>
        <xdr:cNvSpPr>
          <a:spLocks/>
        </xdr:cNvSpPr>
      </xdr:nvSpPr>
      <xdr:spPr>
        <a:xfrm>
          <a:off x="10020300" y="6248400"/>
          <a:ext cx="1438275" cy="247650"/>
        </a:xfrm>
        <a:prstGeom prst="wedgeRoundRectCallout">
          <a:avLst>
            <a:gd name="adj1" fmla="val -2875"/>
            <a:gd name="adj2" fmla="val -144736"/>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結婚援助資金</a:t>
          </a:r>
        </a:p>
      </xdr:txBody>
    </xdr:sp>
    <xdr:clientData/>
  </xdr:twoCellAnchor>
  <xdr:twoCellAnchor>
    <xdr:from>
      <xdr:col>10</xdr:col>
      <xdr:colOff>180975</xdr:colOff>
      <xdr:row>30</xdr:row>
      <xdr:rowOff>28575</xdr:rowOff>
    </xdr:from>
    <xdr:to>
      <xdr:col>11</xdr:col>
      <xdr:colOff>857250</xdr:colOff>
      <xdr:row>31</xdr:row>
      <xdr:rowOff>171450</xdr:rowOff>
    </xdr:to>
    <xdr:sp>
      <xdr:nvSpPr>
        <xdr:cNvPr id="5" name="AutoShape 9"/>
        <xdr:cNvSpPr>
          <a:spLocks/>
        </xdr:cNvSpPr>
      </xdr:nvSpPr>
      <xdr:spPr>
        <a:xfrm>
          <a:off x="7553325" y="6172200"/>
          <a:ext cx="1628775" cy="352425"/>
        </a:xfrm>
        <a:prstGeom prst="wedgeRoundRectCallout">
          <a:avLst>
            <a:gd name="adj1" fmla="val 27574"/>
            <a:gd name="adj2" fmla="val -94564"/>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住宅ローン完済</a:t>
          </a:r>
          <a:r>
            <a:rPr lang="en-US" cap="none" sz="1000" b="0" i="0" u="none" baseline="0">
              <a:solidFill>
                <a:srgbClr val="000000"/>
              </a:solidFill>
              <a:latin typeface="ＦＡ Ｐ ゴシック"/>
              <a:ea typeface="ＦＡ Ｐ ゴシック"/>
              <a:cs typeface="ＦＡ Ｐ ゴシック"/>
            </a:rPr>
            <a:t>
</a:t>
          </a:r>
          <a:r>
            <a:rPr lang="en-US" cap="none" sz="1000" b="0" i="0" u="none" baseline="0">
              <a:solidFill>
                <a:srgbClr val="000000"/>
              </a:solidFill>
            </a:rPr>
            <a:t>旅行、車</a:t>
          </a:r>
        </a:p>
      </xdr:txBody>
    </xdr:sp>
    <xdr:clientData/>
  </xdr:twoCellAnchor>
  <xdr:twoCellAnchor>
    <xdr:from>
      <xdr:col>10</xdr:col>
      <xdr:colOff>428625</xdr:colOff>
      <xdr:row>32</xdr:row>
      <xdr:rowOff>228600</xdr:rowOff>
    </xdr:from>
    <xdr:to>
      <xdr:col>15</xdr:col>
      <xdr:colOff>152400</xdr:colOff>
      <xdr:row>33</xdr:row>
      <xdr:rowOff>200025</xdr:rowOff>
    </xdr:to>
    <xdr:sp>
      <xdr:nvSpPr>
        <xdr:cNvPr id="6" name="AutoShape 10"/>
        <xdr:cNvSpPr>
          <a:spLocks/>
        </xdr:cNvSpPr>
      </xdr:nvSpPr>
      <xdr:spPr>
        <a:xfrm>
          <a:off x="7800975" y="6791325"/>
          <a:ext cx="4486275" cy="209550"/>
        </a:xfrm>
        <a:prstGeom prst="wedgeRoundRectCallout">
          <a:avLst>
            <a:gd name="adj1" fmla="val -7810"/>
            <a:gd name="adj2" fmla="val 118421"/>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退職後は年間収支がマイナスになるご家庭が多い</a:t>
          </a:r>
        </a:p>
      </xdr:txBody>
    </xdr:sp>
    <xdr:clientData/>
  </xdr:twoCellAnchor>
  <xdr:twoCellAnchor>
    <xdr:from>
      <xdr:col>6</xdr:col>
      <xdr:colOff>57150</xdr:colOff>
      <xdr:row>0</xdr:row>
      <xdr:rowOff>200025</xdr:rowOff>
    </xdr:from>
    <xdr:to>
      <xdr:col>7</xdr:col>
      <xdr:colOff>790575</xdr:colOff>
      <xdr:row>1</xdr:row>
      <xdr:rowOff>209550</xdr:rowOff>
    </xdr:to>
    <xdr:sp>
      <xdr:nvSpPr>
        <xdr:cNvPr id="7" name="AutoShape 11"/>
        <xdr:cNvSpPr>
          <a:spLocks/>
        </xdr:cNvSpPr>
      </xdr:nvSpPr>
      <xdr:spPr>
        <a:xfrm>
          <a:off x="3619500" y="200025"/>
          <a:ext cx="1685925" cy="238125"/>
        </a:xfrm>
        <a:prstGeom prst="wedgeRoundRectCallout">
          <a:avLst>
            <a:gd name="adj1" fmla="val -59541"/>
            <a:gd name="adj2" fmla="val 437449"/>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作成時点の年齢を入力</a:t>
          </a:r>
        </a:p>
      </xdr:txBody>
    </xdr:sp>
    <xdr:clientData/>
  </xdr:twoCellAnchor>
  <xdr:twoCellAnchor>
    <xdr:from>
      <xdr:col>4</xdr:col>
      <xdr:colOff>142875</xdr:colOff>
      <xdr:row>32</xdr:row>
      <xdr:rowOff>200025</xdr:rowOff>
    </xdr:from>
    <xdr:to>
      <xdr:col>6</xdr:col>
      <xdr:colOff>857250</xdr:colOff>
      <xdr:row>33</xdr:row>
      <xdr:rowOff>133350</xdr:rowOff>
    </xdr:to>
    <xdr:sp>
      <xdr:nvSpPr>
        <xdr:cNvPr id="8" name="AutoShape 12"/>
        <xdr:cNvSpPr>
          <a:spLocks/>
        </xdr:cNvSpPr>
      </xdr:nvSpPr>
      <xdr:spPr>
        <a:xfrm>
          <a:off x="2095500" y="6762750"/>
          <a:ext cx="2324100" cy="171450"/>
        </a:xfrm>
        <a:prstGeom prst="wedgeRoundRectCallout">
          <a:avLst>
            <a:gd name="adj1" fmla="val -9115"/>
            <a:gd name="adj2" fmla="val 202939"/>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ＦＡ Ｐ ゴシック"/>
              <a:ea typeface="ＦＡ Ｐ ゴシック"/>
              <a:cs typeface="ＦＡ Ｐ ゴシック"/>
            </a:rPr>
            <a:t>54</a:t>
          </a:r>
          <a:r>
            <a:rPr lang="en-US" cap="none" sz="1000" b="0" i="0" u="none" baseline="0">
              <a:solidFill>
                <a:srgbClr val="000000"/>
              </a:solidFill>
            </a:rPr>
            <a:t>歳時点で</a:t>
          </a:r>
          <a:r>
            <a:rPr lang="en-US" cap="none" sz="1000" b="0" i="0" u="none" baseline="0">
              <a:solidFill>
                <a:srgbClr val="000000"/>
              </a:solidFill>
              <a:latin typeface="ＦＡ Ｐ ゴシック"/>
              <a:ea typeface="ＦＡ Ｐ ゴシック"/>
              <a:cs typeface="ＦＡ Ｐ ゴシック"/>
            </a:rPr>
            <a:t>500</a:t>
          </a:r>
          <a:r>
            <a:rPr lang="en-US" cap="none" sz="1000" b="0" i="0" u="none" baseline="0">
              <a:solidFill>
                <a:srgbClr val="000000"/>
              </a:solidFill>
            </a:rPr>
            <a:t>万円の貯蓄</a:t>
          </a:r>
        </a:p>
      </xdr:txBody>
    </xdr:sp>
    <xdr:clientData/>
  </xdr:twoCellAnchor>
  <xdr:twoCellAnchor>
    <xdr:from>
      <xdr:col>4</xdr:col>
      <xdr:colOff>247650</xdr:colOff>
      <xdr:row>22</xdr:row>
      <xdr:rowOff>200025</xdr:rowOff>
    </xdr:from>
    <xdr:to>
      <xdr:col>6</xdr:col>
      <xdr:colOff>904875</xdr:colOff>
      <xdr:row>23</xdr:row>
      <xdr:rowOff>152400</xdr:rowOff>
    </xdr:to>
    <xdr:sp>
      <xdr:nvSpPr>
        <xdr:cNvPr id="9" name="AutoShape 13"/>
        <xdr:cNvSpPr>
          <a:spLocks/>
        </xdr:cNvSpPr>
      </xdr:nvSpPr>
      <xdr:spPr>
        <a:xfrm>
          <a:off x="2200275" y="4676775"/>
          <a:ext cx="2266950" cy="190500"/>
        </a:xfrm>
        <a:prstGeom prst="wedgeRoundRectCallout">
          <a:avLst>
            <a:gd name="adj1" fmla="val -2347"/>
            <a:gd name="adj2" fmla="val 10000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長崎県勤労者平均×</a:t>
          </a:r>
          <a:r>
            <a:rPr lang="en-US" cap="none" sz="1000" b="0" i="0" u="none" baseline="0">
              <a:solidFill>
                <a:srgbClr val="000000"/>
              </a:solidFill>
              <a:latin typeface="ＦＡ Ｐ ゴシック"/>
              <a:ea typeface="ＦＡ Ｐ ゴシック"/>
              <a:cs typeface="ＦＡ Ｐ ゴシック"/>
            </a:rPr>
            <a:t>90</a:t>
          </a:r>
          <a:r>
            <a:rPr lang="en-US" cap="none" sz="1000" b="0" i="0" u="none" baseline="0">
              <a:solidFill>
                <a:srgbClr val="000000"/>
              </a:solidFill>
            </a:rPr>
            <a:t>％</a:t>
          </a:r>
          <a:r>
            <a:rPr lang="en-US" cap="none" sz="1000" b="0" i="0" u="none" baseline="0">
              <a:solidFill>
                <a:srgbClr val="000000"/>
              </a:solidFill>
              <a:latin typeface="ＦＡ Ｐ ゴシック"/>
              <a:ea typeface="ＦＡ Ｐ ゴシック"/>
              <a:cs typeface="ＦＡ Ｐ ゴシック"/>
            </a:rPr>
            <a:t>
</a:t>
          </a:r>
        </a:p>
      </xdr:txBody>
    </xdr:sp>
    <xdr:clientData/>
  </xdr:twoCellAnchor>
  <xdr:twoCellAnchor>
    <xdr:from>
      <xdr:col>14</xdr:col>
      <xdr:colOff>447675</xdr:colOff>
      <xdr:row>30</xdr:row>
      <xdr:rowOff>95250</xdr:rowOff>
    </xdr:from>
    <xdr:to>
      <xdr:col>15</xdr:col>
      <xdr:colOff>876300</xdr:colOff>
      <xdr:row>31</xdr:row>
      <xdr:rowOff>152400</xdr:rowOff>
    </xdr:to>
    <xdr:sp>
      <xdr:nvSpPr>
        <xdr:cNvPr id="10" name="AutoShape 14"/>
        <xdr:cNvSpPr>
          <a:spLocks/>
        </xdr:cNvSpPr>
      </xdr:nvSpPr>
      <xdr:spPr>
        <a:xfrm>
          <a:off x="11630025" y="6238875"/>
          <a:ext cx="1381125" cy="266700"/>
        </a:xfrm>
        <a:prstGeom prst="wedgeRoundRectCallout">
          <a:avLst>
            <a:gd name="adj1" fmla="val -1069"/>
            <a:gd name="adj2" fmla="val -135375"/>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住宅購入援助資金</a:t>
          </a:r>
        </a:p>
      </xdr:txBody>
    </xdr:sp>
    <xdr:clientData/>
  </xdr:twoCellAnchor>
  <xdr:twoCellAnchor>
    <xdr:from>
      <xdr:col>12</xdr:col>
      <xdr:colOff>0</xdr:colOff>
      <xdr:row>16</xdr:row>
      <xdr:rowOff>0</xdr:rowOff>
    </xdr:from>
    <xdr:to>
      <xdr:col>13</xdr:col>
      <xdr:colOff>152400</xdr:colOff>
      <xdr:row>17</xdr:row>
      <xdr:rowOff>19050</xdr:rowOff>
    </xdr:to>
    <xdr:sp>
      <xdr:nvSpPr>
        <xdr:cNvPr id="11" name="AutoShape 3"/>
        <xdr:cNvSpPr>
          <a:spLocks/>
        </xdr:cNvSpPr>
      </xdr:nvSpPr>
      <xdr:spPr>
        <a:xfrm>
          <a:off x="9277350" y="3228975"/>
          <a:ext cx="1104900" cy="228600"/>
        </a:xfrm>
        <a:prstGeom prst="wedgeRoundRectCallout">
          <a:avLst>
            <a:gd name="adj1" fmla="val -1898"/>
            <a:gd name="adj2" fmla="val -174361"/>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継続勤務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228600</xdr:colOff>
      <xdr:row>5</xdr:row>
      <xdr:rowOff>66675</xdr:rowOff>
    </xdr:from>
    <xdr:to>
      <xdr:col>20</xdr:col>
      <xdr:colOff>161925</xdr:colOff>
      <xdr:row>5</xdr:row>
      <xdr:rowOff>180975</xdr:rowOff>
    </xdr:to>
    <xdr:sp>
      <xdr:nvSpPr>
        <xdr:cNvPr id="1" name="AutoShape 1"/>
        <xdr:cNvSpPr>
          <a:spLocks/>
        </xdr:cNvSpPr>
      </xdr:nvSpPr>
      <xdr:spPr>
        <a:xfrm>
          <a:off x="6629400" y="952500"/>
          <a:ext cx="276225"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ＦＡ Ｐ ゴシック"/>
              <a:ea typeface="ＦＡ Ｐ ゴシック"/>
              <a:cs typeface="ＦＡ Ｐ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P43"/>
  <sheetViews>
    <sheetView showGridLines="0" tabSelected="1" view="pageBreakPreview" zoomScale="85" zoomScaleNormal="80" zoomScaleSheetLayoutView="85" zoomScalePageLayoutView="0" workbookViewId="0" topLeftCell="A1">
      <selection activeCell="L18" sqref="L18"/>
    </sheetView>
  </sheetViews>
  <sheetFormatPr defaultColWidth="10.296875" defaultRowHeight="14.25"/>
  <cols>
    <col min="1" max="1" width="3.59765625" style="2" customWidth="1"/>
    <col min="2" max="2" width="3.5" style="2" customWidth="1"/>
    <col min="3" max="3" width="8.8984375" style="2" customWidth="1"/>
    <col min="4" max="4" width="4.5" style="2" customWidth="1"/>
    <col min="5" max="5" width="6.8984375" style="2" customWidth="1"/>
    <col min="6" max="16" width="10" style="2" customWidth="1"/>
    <col min="17" max="16384" width="10.19921875" style="2" customWidth="1"/>
  </cols>
  <sheetData>
    <row r="1" spans="1:16" ht="18" customHeight="1">
      <c r="A1" s="48" t="s">
        <v>60</v>
      </c>
      <c r="B1" s="48"/>
      <c r="N1" s="263">
        <v>43221</v>
      </c>
      <c r="O1" s="263"/>
      <c r="P1" s="175" t="s">
        <v>154</v>
      </c>
    </row>
    <row r="2" spans="2:16" s="3" customFormat="1" ht="20.25" customHeight="1">
      <c r="B2" s="54"/>
      <c r="C2" s="5" t="s">
        <v>166</v>
      </c>
      <c r="D2" s="176" t="s">
        <v>153</v>
      </c>
      <c r="E2" s="5"/>
      <c r="F2" s="5"/>
      <c r="G2" s="5"/>
      <c r="H2" s="5"/>
      <c r="O2" s="6"/>
      <c r="P2" s="33" t="s">
        <v>32</v>
      </c>
    </row>
    <row r="3" spans="3:16" s="4" customFormat="1" ht="4.5" customHeight="1" thickBot="1">
      <c r="C3" s="5"/>
      <c r="D3" s="5"/>
      <c r="E3" s="5"/>
      <c r="F3" s="5"/>
      <c r="G3" s="5"/>
      <c r="H3" s="5"/>
      <c r="J3" s="8"/>
      <c r="M3" s="9"/>
      <c r="N3" s="7"/>
      <c r="O3" s="7"/>
      <c r="P3" s="7"/>
    </row>
    <row r="4" spans="1:16" s="10" customFormat="1" ht="13.5" customHeight="1">
      <c r="A4" s="273" t="s">
        <v>0</v>
      </c>
      <c r="B4" s="274"/>
      <c r="C4" s="274"/>
      <c r="D4" s="274"/>
      <c r="E4" s="275"/>
      <c r="F4" s="34" t="s">
        <v>1</v>
      </c>
      <c r="G4" s="35">
        <v>1</v>
      </c>
      <c r="H4" s="35">
        <f aca="true" t="shared" si="0" ref="H4:P4">SUM(G4,1)</f>
        <v>2</v>
      </c>
      <c r="I4" s="35">
        <f t="shared" si="0"/>
        <v>3</v>
      </c>
      <c r="J4" s="35">
        <f t="shared" si="0"/>
        <v>4</v>
      </c>
      <c r="K4" s="35">
        <f t="shared" si="0"/>
        <v>5</v>
      </c>
      <c r="L4" s="131">
        <f t="shared" si="0"/>
        <v>6</v>
      </c>
      <c r="M4" s="145">
        <f t="shared" si="0"/>
        <v>7</v>
      </c>
      <c r="N4" s="35">
        <f t="shared" si="0"/>
        <v>8</v>
      </c>
      <c r="O4" s="35">
        <f t="shared" si="0"/>
        <v>9</v>
      </c>
      <c r="P4" s="36">
        <f t="shared" si="0"/>
        <v>10</v>
      </c>
    </row>
    <row r="5" spans="1:16" s="10" customFormat="1" ht="13.5">
      <c r="A5" s="276" t="s">
        <v>99</v>
      </c>
      <c r="B5" s="277"/>
      <c r="C5" s="278"/>
      <c r="D5" s="278"/>
      <c r="E5" s="279"/>
      <c r="F5" s="165">
        <v>2018</v>
      </c>
      <c r="G5" s="167">
        <f aca="true" t="shared" si="1" ref="G5:P5">IF(ISNUMBER($F$5),F5+1,"")</f>
        <v>2019</v>
      </c>
      <c r="H5" s="167">
        <f t="shared" si="1"/>
        <v>2020</v>
      </c>
      <c r="I5" s="167">
        <f t="shared" si="1"/>
        <v>2021</v>
      </c>
      <c r="J5" s="167">
        <f t="shared" si="1"/>
        <v>2022</v>
      </c>
      <c r="K5" s="167">
        <f t="shared" si="1"/>
        <v>2023</v>
      </c>
      <c r="L5" s="168">
        <f t="shared" si="1"/>
        <v>2024</v>
      </c>
      <c r="M5" s="169">
        <f t="shared" si="1"/>
        <v>2025</v>
      </c>
      <c r="N5" s="167">
        <f t="shared" si="1"/>
        <v>2026</v>
      </c>
      <c r="O5" s="167">
        <f t="shared" si="1"/>
        <v>2027</v>
      </c>
      <c r="P5" s="170">
        <f t="shared" si="1"/>
        <v>2028</v>
      </c>
    </row>
    <row r="6" spans="1:16" s="10" customFormat="1" ht="14.25" thickBot="1">
      <c r="A6" s="280" t="s">
        <v>100</v>
      </c>
      <c r="B6" s="281"/>
      <c r="C6" s="282"/>
      <c r="D6" s="282"/>
      <c r="E6" s="283"/>
      <c r="F6" s="166">
        <f>IF(ISNUMBER($F$5),F5-1988,"")</f>
        <v>30</v>
      </c>
      <c r="G6" s="171">
        <f aca="true" t="shared" si="2" ref="G6:P6">IF(ISNUMBER($F$5),$F$6+G4,"")</f>
        <v>31</v>
      </c>
      <c r="H6" s="171">
        <f t="shared" si="2"/>
        <v>32</v>
      </c>
      <c r="I6" s="171">
        <f t="shared" si="2"/>
        <v>33</v>
      </c>
      <c r="J6" s="171">
        <f t="shared" si="2"/>
        <v>34</v>
      </c>
      <c r="K6" s="171">
        <f t="shared" si="2"/>
        <v>35</v>
      </c>
      <c r="L6" s="172">
        <f t="shared" si="2"/>
        <v>36</v>
      </c>
      <c r="M6" s="173">
        <f t="shared" si="2"/>
        <v>37</v>
      </c>
      <c r="N6" s="171">
        <f t="shared" si="2"/>
        <v>38</v>
      </c>
      <c r="O6" s="171">
        <f t="shared" si="2"/>
        <v>39</v>
      </c>
      <c r="P6" s="174">
        <f t="shared" si="2"/>
        <v>40</v>
      </c>
    </row>
    <row r="7" spans="1:6" s="11" customFormat="1" ht="15.75" customHeight="1" thickBot="1">
      <c r="A7" s="12"/>
      <c r="B7" s="12"/>
      <c r="C7" s="284" t="s">
        <v>56</v>
      </c>
      <c r="D7" s="285"/>
      <c r="E7" s="285"/>
      <c r="F7" s="53" t="s">
        <v>29</v>
      </c>
    </row>
    <row r="8" spans="1:16" s="13" customFormat="1" ht="14.25" customHeight="1">
      <c r="A8" s="264" t="s">
        <v>64</v>
      </c>
      <c r="B8" s="126"/>
      <c r="C8" s="291" t="s">
        <v>167</v>
      </c>
      <c r="D8" s="291"/>
      <c r="E8" s="49" t="s">
        <v>48</v>
      </c>
      <c r="F8" s="67">
        <v>54</v>
      </c>
      <c r="G8" s="25">
        <f aca="true" t="shared" si="3" ref="G8:P8">IF(ISNUMBER(F8),F8+1,"")</f>
        <v>55</v>
      </c>
      <c r="H8" s="25">
        <f t="shared" si="3"/>
        <v>56</v>
      </c>
      <c r="I8" s="25">
        <f t="shared" si="3"/>
        <v>57</v>
      </c>
      <c r="J8" s="25">
        <f t="shared" si="3"/>
        <v>58</v>
      </c>
      <c r="K8" s="25">
        <f t="shared" si="3"/>
        <v>59</v>
      </c>
      <c r="L8" s="132">
        <f t="shared" si="3"/>
        <v>60</v>
      </c>
      <c r="M8" s="146">
        <f t="shared" si="3"/>
        <v>61</v>
      </c>
      <c r="N8" s="25">
        <f t="shared" si="3"/>
        <v>62</v>
      </c>
      <c r="O8" s="25">
        <f t="shared" si="3"/>
        <v>63</v>
      </c>
      <c r="P8" s="30">
        <f t="shared" si="3"/>
        <v>64</v>
      </c>
    </row>
    <row r="9" spans="1:16" s="13" customFormat="1" ht="15" customHeight="1">
      <c r="A9" s="265"/>
      <c r="B9" s="127"/>
      <c r="C9" s="286" t="s">
        <v>168</v>
      </c>
      <c r="D9" s="286"/>
      <c r="E9" s="50" t="s">
        <v>49</v>
      </c>
      <c r="F9" s="68">
        <v>52</v>
      </c>
      <c r="G9" s="14">
        <f aca="true" t="shared" si="4" ref="G9:P9">IF(ISNUMBER(F9),F9+1,"")</f>
        <v>53</v>
      </c>
      <c r="H9" s="14">
        <f t="shared" si="4"/>
        <v>54</v>
      </c>
      <c r="I9" s="14">
        <f t="shared" si="4"/>
        <v>55</v>
      </c>
      <c r="J9" s="14">
        <f t="shared" si="4"/>
        <v>56</v>
      </c>
      <c r="K9" s="14">
        <f t="shared" si="4"/>
        <v>57</v>
      </c>
      <c r="L9" s="133">
        <f t="shared" si="4"/>
        <v>58</v>
      </c>
      <c r="M9" s="147">
        <f t="shared" si="4"/>
        <v>59</v>
      </c>
      <c r="N9" s="14">
        <f t="shared" si="4"/>
        <v>60</v>
      </c>
      <c r="O9" s="14">
        <f t="shared" si="4"/>
        <v>61</v>
      </c>
      <c r="P9" s="31">
        <f t="shared" si="4"/>
        <v>62</v>
      </c>
    </row>
    <row r="10" spans="1:16" s="13" customFormat="1" ht="14.25" customHeight="1">
      <c r="A10" s="265"/>
      <c r="B10" s="127"/>
      <c r="C10" s="286" t="s">
        <v>169</v>
      </c>
      <c r="D10" s="286"/>
      <c r="E10" s="50" t="s">
        <v>50</v>
      </c>
      <c r="F10" s="68">
        <v>26</v>
      </c>
      <c r="G10" s="14">
        <f aca="true" t="shared" si="5" ref="G10:P10">IF(ISNUMBER(F10),F10+1,"")</f>
        <v>27</v>
      </c>
      <c r="H10" s="14">
        <f t="shared" si="5"/>
        <v>28</v>
      </c>
      <c r="I10" s="14">
        <f t="shared" si="5"/>
        <v>29</v>
      </c>
      <c r="J10" s="14">
        <f t="shared" si="5"/>
        <v>30</v>
      </c>
      <c r="K10" s="14">
        <f t="shared" si="5"/>
        <v>31</v>
      </c>
      <c r="L10" s="133">
        <f t="shared" si="5"/>
        <v>32</v>
      </c>
      <c r="M10" s="147">
        <f t="shared" si="5"/>
        <v>33</v>
      </c>
      <c r="N10" s="14">
        <f t="shared" si="5"/>
        <v>34</v>
      </c>
      <c r="O10" s="14">
        <f t="shared" si="5"/>
        <v>35</v>
      </c>
      <c r="P10" s="31">
        <f t="shared" si="5"/>
        <v>36</v>
      </c>
    </row>
    <row r="11" spans="1:16" s="13" customFormat="1" ht="14.25" customHeight="1">
      <c r="A11" s="265"/>
      <c r="B11" s="127"/>
      <c r="C11" s="286" t="s">
        <v>170</v>
      </c>
      <c r="D11" s="286"/>
      <c r="E11" s="51" t="s">
        <v>51</v>
      </c>
      <c r="F11" s="68">
        <v>20</v>
      </c>
      <c r="G11" s="14">
        <f aca="true" t="shared" si="6" ref="G11:P11">IF(ISNUMBER(F11),F11+1,"")</f>
        <v>21</v>
      </c>
      <c r="H11" s="14">
        <f t="shared" si="6"/>
        <v>22</v>
      </c>
      <c r="I11" s="14">
        <f t="shared" si="6"/>
        <v>23</v>
      </c>
      <c r="J11" s="14">
        <f t="shared" si="6"/>
        <v>24</v>
      </c>
      <c r="K11" s="14">
        <f t="shared" si="6"/>
        <v>25</v>
      </c>
      <c r="L11" s="133">
        <f t="shared" si="6"/>
        <v>26</v>
      </c>
      <c r="M11" s="147">
        <f t="shared" si="6"/>
        <v>27</v>
      </c>
      <c r="N11" s="14">
        <f t="shared" si="6"/>
        <v>28</v>
      </c>
      <c r="O11" s="14">
        <f t="shared" si="6"/>
        <v>29</v>
      </c>
      <c r="P11" s="31">
        <f t="shared" si="6"/>
        <v>30</v>
      </c>
    </row>
    <row r="12" spans="1:16" s="13" customFormat="1" ht="14.25" customHeight="1">
      <c r="A12" s="265"/>
      <c r="B12" s="128"/>
      <c r="C12" s="298" t="s">
        <v>171</v>
      </c>
      <c r="D12" s="298"/>
      <c r="E12" s="52" t="s">
        <v>52</v>
      </c>
      <c r="F12" s="69">
        <v>15</v>
      </c>
      <c r="G12" s="15">
        <f aca="true" t="shared" si="7" ref="G12:P12">IF(ISNUMBER(F12),F12+1,"")</f>
        <v>16</v>
      </c>
      <c r="H12" s="15">
        <f t="shared" si="7"/>
        <v>17</v>
      </c>
      <c r="I12" s="15">
        <f t="shared" si="7"/>
        <v>18</v>
      </c>
      <c r="J12" s="15">
        <f t="shared" si="7"/>
        <v>19</v>
      </c>
      <c r="K12" s="15">
        <f t="shared" si="7"/>
        <v>20</v>
      </c>
      <c r="L12" s="134">
        <f t="shared" si="7"/>
        <v>21</v>
      </c>
      <c r="M12" s="148">
        <f t="shared" si="7"/>
        <v>22</v>
      </c>
      <c r="N12" s="15">
        <f t="shared" si="7"/>
        <v>23</v>
      </c>
      <c r="O12" s="15">
        <f t="shared" si="7"/>
        <v>24</v>
      </c>
      <c r="P12" s="32">
        <f t="shared" si="7"/>
        <v>25</v>
      </c>
    </row>
    <row r="13" spans="1:16" s="13" customFormat="1" ht="36" customHeight="1" thickBot="1">
      <c r="A13" s="266"/>
      <c r="B13" s="124"/>
      <c r="C13" s="269" t="s">
        <v>2</v>
      </c>
      <c r="D13" s="269"/>
      <c r="E13" s="270"/>
      <c r="F13" s="55"/>
      <c r="G13" s="56" t="s">
        <v>58</v>
      </c>
      <c r="H13" s="56" t="s">
        <v>65</v>
      </c>
      <c r="I13" s="56"/>
      <c r="J13" s="57" t="s">
        <v>59</v>
      </c>
      <c r="K13" s="56"/>
      <c r="L13" s="57" t="s">
        <v>145</v>
      </c>
      <c r="M13" s="56" t="s">
        <v>146</v>
      </c>
      <c r="N13" s="56" t="s">
        <v>41</v>
      </c>
      <c r="O13" s="56"/>
      <c r="P13" s="58" t="s">
        <v>109</v>
      </c>
    </row>
    <row r="14" spans="1:14" ht="13.5" customHeight="1" thickBot="1">
      <c r="A14" s="26"/>
      <c r="B14" s="26"/>
      <c r="C14" s="27"/>
      <c r="D14" s="27"/>
      <c r="E14" s="12"/>
      <c r="F14" s="1"/>
      <c r="G14" s="1"/>
      <c r="H14" s="1"/>
      <c r="I14" s="1"/>
      <c r="J14" s="1"/>
      <c r="K14" s="1"/>
      <c r="L14" s="1"/>
      <c r="M14" s="1"/>
      <c r="N14" s="1"/>
    </row>
    <row r="15" spans="1:16" ht="16.5" customHeight="1">
      <c r="A15" s="264" t="s">
        <v>3</v>
      </c>
      <c r="B15" s="86" t="s">
        <v>67</v>
      </c>
      <c r="C15" s="292" t="s">
        <v>123</v>
      </c>
      <c r="D15" s="292"/>
      <c r="E15" s="293"/>
      <c r="F15" s="70">
        <v>680</v>
      </c>
      <c r="G15" s="41">
        <f aca="true" t="shared" si="8" ref="G15:P15">IF(AND(ISNUMBER(F15),F15&gt;0),F15*(1+$E15),"")</f>
        <v>680</v>
      </c>
      <c r="H15" s="41">
        <f t="shared" si="8"/>
        <v>680</v>
      </c>
      <c r="I15" s="41">
        <f t="shared" si="8"/>
        <v>680</v>
      </c>
      <c r="J15" s="41">
        <f t="shared" si="8"/>
        <v>680</v>
      </c>
      <c r="K15" s="41">
        <f>IF(AND(ISNUMBER(J15),J15&gt;0),J15*(1+$E15),"")</f>
        <v>680</v>
      </c>
      <c r="L15" s="135">
        <v>680</v>
      </c>
      <c r="M15" s="149">
        <v>240</v>
      </c>
      <c r="N15" s="41">
        <v>240</v>
      </c>
      <c r="O15" s="41">
        <v>240</v>
      </c>
      <c r="P15" s="42">
        <f t="shared" si="8"/>
        <v>240</v>
      </c>
    </row>
    <row r="16" spans="1:16" ht="16.5" customHeight="1">
      <c r="A16" s="265"/>
      <c r="B16" s="83" t="s">
        <v>68</v>
      </c>
      <c r="C16" s="271" t="s">
        <v>124</v>
      </c>
      <c r="D16" s="271"/>
      <c r="E16" s="272"/>
      <c r="F16" s="71">
        <v>50</v>
      </c>
      <c r="G16" s="43">
        <f aca="true" t="shared" si="9" ref="G16:J17">IF(AND(ISNUMBER(F16),F16&gt;0),F16*(1+$E16),"")</f>
        <v>50</v>
      </c>
      <c r="H16" s="43">
        <f t="shared" si="9"/>
        <v>50</v>
      </c>
      <c r="I16" s="43">
        <f t="shared" si="9"/>
        <v>50</v>
      </c>
      <c r="J16" s="43">
        <f t="shared" si="9"/>
        <v>50</v>
      </c>
      <c r="K16" s="43">
        <f>IF(AND(ISNUMBER(J16),J16&gt;0),J16*(1+$E16),"")</f>
        <v>50</v>
      </c>
      <c r="L16" s="136">
        <v>50</v>
      </c>
      <c r="M16" s="150"/>
      <c r="N16" s="43">
        <f>IF(AND(ISNUMBER(M16),M16&gt;0),M16*(1+$E16),"")</f>
      </c>
      <c r="O16" s="43">
        <f>IF(AND(ISNUMBER(N16),N16&gt;0),N16*(1+$E16),"")</f>
      </c>
      <c r="P16" s="44">
        <f>IF(AND(ISNUMBER(O16),O16&gt;0),O16*(1+$E16),"")</f>
      </c>
    </row>
    <row r="17" spans="1:16" ht="16.5" customHeight="1">
      <c r="A17" s="265"/>
      <c r="B17" s="83" t="s">
        <v>69</v>
      </c>
      <c r="C17" s="271" t="s">
        <v>143</v>
      </c>
      <c r="D17" s="271"/>
      <c r="E17" s="272"/>
      <c r="F17" s="71"/>
      <c r="G17" s="43">
        <f t="shared" si="9"/>
      </c>
      <c r="H17" s="43">
        <f t="shared" si="9"/>
      </c>
      <c r="I17" s="43">
        <f t="shared" si="9"/>
      </c>
      <c r="J17" s="43">
        <f t="shared" si="9"/>
      </c>
      <c r="K17" s="43">
        <f>IF(AND(ISNUMBER(J17),J17&gt;0),J17*(1+$E17),"")</f>
      </c>
      <c r="L17" s="136"/>
      <c r="M17" s="150"/>
      <c r="N17" s="43"/>
      <c r="O17" s="43"/>
      <c r="P17" s="44"/>
    </row>
    <row r="18" spans="1:16" ht="15.75" customHeight="1">
      <c r="A18" s="265"/>
      <c r="B18" s="83" t="s">
        <v>70</v>
      </c>
      <c r="C18" s="271" t="s">
        <v>249</v>
      </c>
      <c r="D18" s="271"/>
      <c r="E18" s="272"/>
      <c r="F18" s="71"/>
      <c r="G18" s="43"/>
      <c r="H18" s="43">
        <f>IF(AND(ISNUMBER(G18),G18&gt;0),G18*(1+$E18),"")</f>
      </c>
      <c r="I18" s="43">
        <f>IF(AND(ISNUMBER(H18),H18&gt;0),H18*(1+$E18),"")</f>
      </c>
      <c r="J18" s="43"/>
      <c r="K18" s="43"/>
      <c r="L18" s="136"/>
      <c r="M18" s="150">
        <v>50</v>
      </c>
      <c r="N18" s="43">
        <f>IF(AND(ISNUMBER(M18),M18&gt;0),M18*(1+$E18),"")</f>
        <v>50</v>
      </c>
      <c r="O18" s="43">
        <f>IF(AND(ISNUMBER(N18),N18&gt;0),N18*(1+$E18),"")</f>
        <v>50</v>
      </c>
      <c r="P18" s="44">
        <f>IF(AND(ISNUMBER(O18),O18&gt;0),O18*(1+$E18),"")</f>
        <v>50</v>
      </c>
    </row>
    <row r="19" spans="1:16" ht="16.5" customHeight="1">
      <c r="A19" s="265"/>
      <c r="B19" s="83" t="s">
        <v>71</v>
      </c>
      <c r="C19" s="271" t="s">
        <v>122</v>
      </c>
      <c r="D19" s="271"/>
      <c r="E19" s="272"/>
      <c r="F19" s="72"/>
      <c r="G19" s="76"/>
      <c r="H19" s="76"/>
      <c r="I19" s="76">
        <f>IF(AND(ISNUMBER(H19),H19&gt;0),H19*(1+$E19),"")</f>
      </c>
      <c r="J19" s="76"/>
      <c r="K19" s="76"/>
      <c r="L19" s="137"/>
      <c r="M19" s="151"/>
      <c r="N19" s="76"/>
      <c r="O19" s="76"/>
      <c r="P19" s="77"/>
    </row>
    <row r="20" spans="1:16" ht="16.5" customHeight="1">
      <c r="A20" s="265"/>
      <c r="B20" s="83" t="s">
        <v>72</v>
      </c>
      <c r="C20" s="271" t="s">
        <v>10</v>
      </c>
      <c r="D20" s="271"/>
      <c r="E20" s="272"/>
      <c r="F20" s="73"/>
      <c r="G20" s="78"/>
      <c r="H20" s="78"/>
      <c r="I20" s="78"/>
      <c r="J20" s="78"/>
      <c r="K20" s="138"/>
      <c r="L20" s="163">
        <v>1500</v>
      </c>
      <c r="M20" s="73" t="s">
        <v>139</v>
      </c>
      <c r="N20" s="78"/>
      <c r="O20" s="78"/>
      <c r="P20" s="79"/>
    </row>
    <row r="21" spans="1:16" ht="16.5" customHeight="1">
      <c r="A21" s="265"/>
      <c r="B21" s="87" t="s">
        <v>73</v>
      </c>
      <c r="C21" s="287"/>
      <c r="D21" s="287"/>
      <c r="E21" s="288"/>
      <c r="F21" s="74"/>
      <c r="G21" s="43"/>
      <c r="H21" s="43"/>
      <c r="I21" s="43"/>
      <c r="J21" s="43"/>
      <c r="K21" s="136"/>
      <c r="L21" s="163"/>
      <c r="M21" s="74">
        <v>150</v>
      </c>
      <c r="N21" s="43" t="s">
        <v>140</v>
      </c>
      <c r="O21" s="43"/>
      <c r="P21" s="44"/>
    </row>
    <row r="22" spans="1:16" ht="16.5" customHeight="1">
      <c r="A22" s="265"/>
      <c r="B22" s="84" t="s">
        <v>74</v>
      </c>
      <c r="C22" s="289"/>
      <c r="D22" s="289"/>
      <c r="E22" s="290"/>
      <c r="F22" s="75"/>
      <c r="G22" s="80"/>
      <c r="H22" s="80"/>
      <c r="I22" s="80"/>
      <c r="J22" s="80"/>
      <c r="K22" s="80"/>
      <c r="L22" s="139"/>
      <c r="M22" s="152"/>
      <c r="N22" s="80"/>
      <c r="O22" s="80"/>
      <c r="P22" s="81"/>
    </row>
    <row r="23" spans="1:16" s="16" customFormat="1" ht="18.75" customHeight="1" thickBot="1">
      <c r="A23" s="59"/>
      <c r="B23" s="125"/>
      <c r="C23" s="267" t="s">
        <v>4</v>
      </c>
      <c r="D23" s="267"/>
      <c r="E23" s="268"/>
      <c r="F23" s="60">
        <f aca="true" t="shared" si="10" ref="F23:P23">SUM(F15:F22)</f>
        <v>730</v>
      </c>
      <c r="G23" s="61">
        <f t="shared" si="10"/>
        <v>730</v>
      </c>
      <c r="H23" s="61">
        <f t="shared" si="10"/>
        <v>730</v>
      </c>
      <c r="I23" s="61">
        <f t="shared" si="10"/>
        <v>730</v>
      </c>
      <c r="J23" s="61">
        <f t="shared" si="10"/>
        <v>730</v>
      </c>
      <c r="K23" s="61">
        <f t="shared" si="10"/>
        <v>730</v>
      </c>
      <c r="L23" s="140">
        <f t="shared" si="10"/>
        <v>2230</v>
      </c>
      <c r="M23" s="153">
        <f t="shared" si="10"/>
        <v>440</v>
      </c>
      <c r="N23" s="61">
        <f t="shared" si="10"/>
        <v>290</v>
      </c>
      <c r="O23" s="61">
        <f t="shared" si="10"/>
        <v>290</v>
      </c>
      <c r="P23" s="62">
        <f t="shared" si="10"/>
        <v>290</v>
      </c>
    </row>
    <row r="24" spans="1:16" s="17" customFormat="1" ht="13.5" customHeight="1" thickBot="1">
      <c r="A24" s="28"/>
      <c r="B24" s="28"/>
      <c r="C24" s="29"/>
      <c r="D24" s="29"/>
      <c r="E24" s="29"/>
      <c r="F24" s="28"/>
      <c r="G24" s="28"/>
      <c r="H24" s="28"/>
      <c r="I24" s="28"/>
      <c r="J24" s="28"/>
      <c r="K24" s="28"/>
      <c r="L24" s="28"/>
      <c r="M24" s="28"/>
      <c r="N24" s="28"/>
      <c r="O24" s="28"/>
      <c r="P24" s="28"/>
    </row>
    <row r="25" spans="1:16" ht="16.5" customHeight="1">
      <c r="A25" s="264" t="s">
        <v>5</v>
      </c>
      <c r="B25" s="85" t="s">
        <v>75</v>
      </c>
      <c r="C25" s="292" t="s">
        <v>11</v>
      </c>
      <c r="D25" s="292"/>
      <c r="E25" s="293"/>
      <c r="F25" s="70">
        <v>322</v>
      </c>
      <c r="G25" s="41">
        <v>322</v>
      </c>
      <c r="H25" s="41">
        <v>322</v>
      </c>
      <c r="I25" s="41">
        <f aca="true" t="shared" si="11" ref="I25:P25">IF(AND(ISNUMBER(H25),H25&gt;0),H25*(1+$E25),"")</f>
        <v>322</v>
      </c>
      <c r="J25" s="41">
        <f t="shared" si="11"/>
        <v>322</v>
      </c>
      <c r="K25" s="41">
        <f t="shared" si="11"/>
        <v>322</v>
      </c>
      <c r="L25" s="135">
        <f t="shared" si="11"/>
        <v>322</v>
      </c>
      <c r="M25" s="149">
        <v>288</v>
      </c>
      <c r="N25" s="41">
        <f t="shared" si="11"/>
        <v>288</v>
      </c>
      <c r="O25" s="41">
        <f t="shared" si="11"/>
        <v>288</v>
      </c>
      <c r="P25" s="42">
        <f t="shared" si="11"/>
        <v>288</v>
      </c>
    </row>
    <row r="26" spans="1:16" ht="16.5" customHeight="1">
      <c r="A26" s="265"/>
      <c r="B26" s="83" t="s">
        <v>76</v>
      </c>
      <c r="C26" s="271" t="s">
        <v>35</v>
      </c>
      <c r="D26" s="271"/>
      <c r="E26" s="272"/>
      <c r="F26" s="74">
        <v>120</v>
      </c>
      <c r="G26" s="43">
        <f aca="true" t="shared" si="12" ref="G26:L26">IF(AND(ISNUMBER(F26),F26&gt;0),F26*(1+$E26),"")</f>
        <v>120</v>
      </c>
      <c r="H26" s="43">
        <f t="shared" si="12"/>
        <v>120</v>
      </c>
      <c r="I26" s="43">
        <f t="shared" si="12"/>
        <v>120</v>
      </c>
      <c r="J26" s="43">
        <f t="shared" si="12"/>
        <v>120</v>
      </c>
      <c r="K26" s="43">
        <f t="shared" si="12"/>
        <v>120</v>
      </c>
      <c r="L26" s="136">
        <f t="shared" si="12"/>
        <v>120</v>
      </c>
      <c r="M26" s="150"/>
      <c r="N26" s="43"/>
      <c r="O26" s="43"/>
      <c r="P26" s="44"/>
    </row>
    <row r="27" spans="1:16" ht="16.5" customHeight="1">
      <c r="A27" s="265"/>
      <c r="B27" s="83" t="s">
        <v>77</v>
      </c>
      <c r="C27" s="271" t="s">
        <v>12</v>
      </c>
      <c r="D27" s="271"/>
      <c r="E27" s="272"/>
      <c r="F27" s="82">
        <v>180</v>
      </c>
      <c r="G27" s="45">
        <v>230</v>
      </c>
      <c r="H27" s="45">
        <v>230</v>
      </c>
      <c r="I27" s="45">
        <v>50</v>
      </c>
      <c r="J27" s="45">
        <v>210</v>
      </c>
      <c r="K27" s="45">
        <v>180</v>
      </c>
      <c r="L27" s="141">
        <v>180</v>
      </c>
      <c r="M27" s="154">
        <v>180</v>
      </c>
      <c r="N27" s="45"/>
      <c r="O27" s="45"/>
      <c r="P27" s="46"/>
    </row>
    <row r="28" spans="1:16" ht="16.5" customHeight="1">
      <c r="A28" s="265"/>
      <c r="B28" s="83" t="s">
        <v>78</v>
      </c>
      <c r="C28" s="271" t="s">
        <v>13</v>
      </c>
      <c r="D28" s="271"/>
      <c r="E28" s="272"/>
      <c r="F28" s="74">
        <v>80</v>
      </c>
      <c r="G28" s="43">
        <f aca="true" t="shared" si="13" ref="G28:P28">IF(AND(ISNUMBER(F28),F28&gt;0),F28*(1+$E28),"")</f>
        <v>80</v>
      </c>
      <c r="H28" s="43">
        <f t="shared" si="13"/>
        <v>80</v>
      </c>
      <c r="I28" s="43">
        <f t="shared" si="13"/>
        <v>80</v>
      </c>
      <c r="J28" s="43">
        <f t="shared" si="13"/>
        <v>80</v>
      </c>
      <c r="K28" s="43">
        <f t="shared" si="13"/>
        <v>80</v>
      </c>
      <c r="L28" s="136">
        <v>80</v>
      </c>
      <c r="M28" s="150">
        <v>24</v>
      </c>
      <c r="N28" s="43">
        <f t="shared" si="13"/>
        <v>24</v>
      </c>
      <c r="O28" s="43">
        <f t="shared" si="13"/>
        <v>24</v>
      </c>
      <c r="P28" s="44">
        <f t="shared" si="13"/>
        <v>24</v>
      </c>
    </row>
    <row r="29" spans="1:16" ht="16.5" customHeight="1">
      <c r="A29" s="265"/>
      <c r="B29" s="83" t="s">
        <v>79</v>
      </c>
      <c r="C29" s="271" t="s">
        <v>144</v>
      </c>
      <c r="D29" s="271"/>
      <c r="E29" s="272"/>
      <c r="F29" s="74">
        <v>20</v>
      </c>
      <c r="G29" s="43">
        <f aca="true" t="shared" si="14" ref="G29:P29">IF(AND(ISNUMBER(F29),F29&gt;0),F29*(1+$E29),"")</f>
        <v>20</v>
      </c>
      <c r="H29" s="43">
        <f t="shared" si="14"/>
        <v>20</v>
      </c>
      <c r="I29" s="43">
        <f t="shared" si="14"/>
        <v>20</v>
      </c>
      <c r="J29" s="43">
        <f t="shared" si="14"/>
        <v>20</v>
      </c>
      <c r="K29" s="43">
        <f t="shared" si="14"/>
        <v>20</v>
      </c>
      <c r="L29" s="136">
        <f t="shared" si="14"/>
        <v>20</v>
      </c>
      <c r="M29" s="150">
        <f t="shared" si="14"/>
        <v>20</v>
      </c>
      <c r="N29" s="43">
        <f t="shared" si="14"/>
        <v>20</v>
      </c>
      <c r="O29" s="43">
        <f t="shared" si="14"/>
        <v>20</v>
      </c>
      <c r="P29" s="44">
        <f t="shared" si="14"/>
        <v>20</v>
      </c>
    </row>
    <row r="30" spans="1:16" ht="16.5" customHeight="1">
      <c r="A30" s="265"/>
      <c r="B30" s="83" t="s">
        <v>80</v>
      </c>
      <c r="C30" s="299" t="s">
        <v>142</v>
      </c>
      <c r="D30" s="299"/>
      <c r="E30" s="300"/>
      <c r="F30" s="82"/>
      <c r="G30" s="45"/>
      <c r="H30" s="45"/>
      <c r="I30" s="45"/>
      <c r="J30" s="45">
        <v>100</v>
      </c>
      <c r="K30" s="45"/>
      <c r="L30" s="158">
        <v>500</v>
      </c>
      <c r="M30" s="157"/>
      <c r="N30" s="45">
        <v>100</v>
      </c>
      <c r="O30" s="45"/>
      <c r="P30" s="46">
        <v>200</v>
      </c>
    </row>
    <row r="31" spans="1:16" ht="16.5" customHeight="1">
      <c r="A31" s="265"/>
      <c r="B31" s="83" t="s">
        <v>81</v>
      </c>
      <c r="C31" s="271" t="s">
        <v>9</v>
      </c>
      <c r="D31" s="271"/>
      <c r="E31" s="272"/>
      <c r="F31" s="82"/>
      <c r="G31" s="45"/>
      <c r="H31" s="45"/>
      <c r="I31" s="45"/>
      <c r="J31" s="45"/>
      <c r="K31" s="45"/>
      <c r="L31" s="141"/>
      <c r="M31" s="154"/>
      <c r="N31" s="45"/>
      <c r="O31" s="45"/>
      <c r="P31" s="46"/>
    </row>
    <row r="32" spans="1:16" ht="16.5" customHeight="1">
      <c r="A32" s="265"/>
      <c r="B32" s="84" t="s">
        <v>82</v>
      </c>
      <c r="C32" s="289"/>
      <c r="D32" s="289"/>
      <c r="E32" s="290"/>
      <c r="F32" s="75"/>
      <c r="G32" s="80"/>
      <c r="H32" s="80"/>
      <c r="I32" s="80"/>
      <c r="J32" s="80"/>
      <c r="K32" s="80"/>
      <c r="L32" s="139"/>
      <c r="M32" s="152"/>
      <c r="N32" s="80"/>
      <c r="O32" s="80"/>
      <c r="P32" s="81"/>
    </row>
    <row r="33" spans="1:16" s="16" customFormat="1" ht="18.75" customHeight="1" thickBot="1">
      <c r="A33" s="266"/>
      <c r="B33" s="124"/>
      <c r="C33" s="269" t="s">
        <v>6</v>
      </c>
      <c r="D33" s="269"/>
      <c r="E33" s="270"/>
      <c r="F33" s="63">
        <f aca="true" t="shared" si="15" ref="F33:P33">SUM(F25:F32)</f>
        <v>722</v>
      </c>
      <c r="G33" s="64">
        <f t="shared" si="15"/>
        <v>772</v>
      </c>
      <c r="H33" s="64">
        <f t="shared" si="15"/>
        <v>772</v>
      </c>
      <c r="I33" s="64">
        <f t="shared" si="15"/>
        <v>592</v>
      </c>
      <c r="J33" s="64">
        <f t="shared" si="15"/>
        <v>852</v>
      </c>
      <c r="K33" s="64">
        <f t="shared" si="15"/>
        <v>722</v>
      </c>
      <c r="L33" s="142">
        <f t="shared" si="15"/>
        <v>1222</v>
      </c>
      <c r="M33" s="155">
        <f t="shared" si="15"/>
        <v>512</v>
      </c>
      <c r="N33" s="64">
        <f t="shared" si="15"/>
        <v>432</v>
      </c>
      <c r="O33" s="64">
        <f t="shared" si="15"/>
        <v>332</v>
      </c>
      <c r="P33" s="65">
        <f t="shared" si="15"/>
        <v>532</v>
      </c>
    </row>
    <row r="34" ht="19.5" customHeight="1" thickBot="1"/>
    <row r="35" spans="1:16" ht="18.75" customHeight="1">
      <c r="A35" s="295" t="s">
        <v>7</v>
      </c>
      <c r="B35" s="296"/>
      <c r="C35" s="296"/>
      <c r="D35" s="296"/>
      <c r="E35" s="297"/>
      <c r="F35" s="37">
        <f aca="true" t="shared" si="16" ref="F35:P35">IF(AND(F23=0,F33=0),"",F23-F33)</f>
        <v>8</v>
      </c>
      <c r="G35" s="38">
        <f t="shared" si="16"/>
        <v>-42</v>
      </c>
      <c r="H35" s="38">
        <f t="shared" si="16"/>
        <v>-42</v>
      </c>
      <c r="I35" s="38">
        <f t="shared" si="16"/>
        <v>138</v>
      </c>
      <c r="J35" s="38">
        <f t="shared" si="16"/>
        <v>-122</v>
      </c>
      <c r="K35" s="38">
        <f t="shared" si="16"/>
        <v>8</v>
      </c>
      <c r="L35" s="143">
        <f t="shared" si="16"/>
        <v>1008</v>
      </c>
      <c r="M35" s="156">
        <f t="shared" si="16"/>
        <v>-72</v>
      </c>
      <c r="N35" s="38">
        <f t="shared" si="16"/>
        <v>-142</v>
      </c>
      <c r="O35" s="38">
        <f t="shared" si="16"/>
        <v>-42</v>
      </c>
      <c r="P35" s="39">
        <f t="shared" si="16"/>
        <v>-242</v>
      </c>
    </row>
    <row r="36" spans="1:16" ht="18.75" customHeight="1" thickBot="1">
      <c r="A36" s="294" t="s">
        <v>8</v>
      </c>
      <c r="B36" s="269"/>
      <c r="C36" s="269"/>
      <c r="D36" s="269"/>
      <c r="E36" s="270"/>
      <c r="F36" s="40">
        <v>500</v>
      </c>
      <c r="G36" s="66">
        <f>IF(ISNUMBER(F35),F36*(1+$E$36)+G35,"")</f>
        <v>458</v>
      </c>
      <c r="H36" s="66">
        <f aca="true" t="shared" si="17" ref="H36:P36">IF(ISNUMBER(G35),G36*(1+$E$36)+H35,"")</f>
        <v>416</v>
      </c>
      <c r="I36" s="66">
        <f t="shared" si="17"/>
        <v>554</v>
      </c>
      <c r="J36" s="66">
        <f t="shared" si="17"/>
        <v>432</v>
      </c>
      <c r="K36" s="66">
        <f t="shared" si="17"/>
        <v>440</v>
      </c>
      <c r="L36" s="144">
        <f t="shared" si="17"/>
        <v>1448</v>
      </c>
      <c r="M36" s="153">
        <f t="shared" si="17"/>
        <v>1376</v>
      </c>
      <c r="N36" s="66">
        <f t="shared" si="17"/>
        <v>1234</v>
      </c>
      <c r="O36" s="66">
        <f t="shared" si="17"/>
        <v>1192</v>
      </c>
      <c r="P36" s="62">
        <f t="shared" si="17"/>
        <v>950</v>
      </c>
    </row>
    <row r="37" spans="6:16" ht="7.5" customHeight="1">
      <c r="F37" s="18"/>
      <c r="G37" s="18"/>
      <c r="H37" s="18"/>
      <c r="I37" s="18"/>
      <c r="J37" s="18"/>
      <c r="K37" s="18"/>
      <c r="L37" s="18"/>
      <c r="M37" s="18"/>
      <c r="N37" s="18"/>
      <c r="O37" s="18"/>
      <c r="P37" s="18"/>
    </row>
    <row r="38" spans="1:16" s="19" customFormat="1" ht="15" customHeight="1">
      <c r="A38" s="20"/>
      <c r="B38" s="20"/>
      <c r="C38" s="21"/>
      <c r="D38" s="21"/>
      <c r="E38" s="21"/>
      <c r="F38" s="21"/>
      <c r="G38" s="21"/>
      <c r="H38" s="22"/>
      <c r="I38" s="22"/>
      <c r="J38" s="22"/>
      <c r="K38" s="22"/>
      <c r="L38" s="22"/>
      <c r="M38" s="22"/>
      <c r="N38" s="22"/>
      <c r="O38" s="22"/>
      <c r="P38" s="22"/>
    </row>
    <row r="39" spans="1:16" s="19" customFormat="1" ht="15" customHeight="1">
      <c r="A39" s="20"/>
      <c r="B39" s="20"/>
      <c r="C39" s="21"/>
      <c r="D39" s="21"/>
      <c r="E39" s="21"/>
      <c r="F39" s="21"/>
      <c r="G39" s="21"/>
      <c r="H39" s="22"/>
      <c r="I39" s="22"/>
      <c r="J39" s="22"/>
      <c r="K39" s="22"/>
      <c r="L39" s="22"/>
      <c r="M39" s="22"/>
      <c r="N39" s="22"/>
      <c r="O39" s="22"/>
      <c r="P39" s="22"/>
    </row>
    <row r="40" spans="3:7" s="19" customFormat="1" ht="13.5">
      <c r="C40" s="23"/>
      <c r="D40" s="23"/>
      <c r="E40" s="23"/>
      <c r="F40" s="23"/>
      <c r="G40" s="23"/>
    </row>
    <row r="41" spans="3:8" s="19" customFormat="1" ht="13.5">
      <c r="C41" s="23"/>
      <c r="D41" s="23"/>
      <c r="E41" s="23"/>
      <c r="F41" s="23"/>
      <c r="G41" s="23"/>
      <c r="H41" s="24"/>
    </row>
    <row r="42" spans="3:7" s="19" customFormat="1" ht="13.5">
      <c r="C42" s="23"/>
      <c r="D42" s="23"/>
      <c r="E42" s="23"/>
      <c r="F42" s="23"/>
      <c r="G42" s="23"/>
    </row>
    <row r="43" spans="3:7" s="19" customFormat="1" ht="13.5">
      <c r="C43" s="23"/>
      <c r="D43" s="23"/>
      <c r="E43" s="23"/>
      <c r="F43" s="23"/>
      <c r="G43" s="23"/>
    </row>
    <row r="44" s="19" customFormat="1" ht="13.5"/>
    <row r="45" s="19" customFormat="1" ht="13.5"/>
    <row r="46" s="19" customFormat="1" ht="13.5"/>
    <row r="47" s="19" customFormat="1" ht="13.5"/>
    <row r="48" s="19" customFormat="1" ht="13.5"/>
    <row r="49" s="19" customFormat="1" ht="13.5"/>
    <row r="50" s="19" customFormat="1" ht="13.5"/>
    <row r="51" s="19" customFormat="1" ht="13.5"/>
    <row r="52" s="19" customFormat="1" ht="13.5"/>
    <row r="53" s="19" customFormat="1" ht="13.5"/>
    <row r="54" s="19" customFormat="1" ht="13.5"/>
    <row r="55" s="19" customFormat="1" ht="13.5"/>
    <row r="56" s="19" customFormat="1" ht="13.5"/>
    <row r="57" s="19" customFormat="1" ht="13.5"/>
    <row r="58" s="19" customFormat="1" ht="13.5"/>
    <row r="59" s="19" customFormat="1" ht="13.5"/>
    <row r="60" s="19" customFormat="1" ht="13.5"/>
    <row r="61" s="19" customFormat="1" ht="13.5"/>
    <row r="62" s="19" customFormat="1" ht="13.5"/>
    <row r="63" s="19" customFormat="1" ht="13.5"/>
    <row r="64" s="19" customFormat="1" ht="13.5"/>
    <row r="65" s="19" customFormat="1" ht="13.5"/>
    <row r="66" s="19" customFormat="1" ht="13.5"/>
    <row r="67" s="19" customFormat="1" ht="13.5"/>
    <row r="68" s="19" customFormat="1" ht="13.5"/>
    <row r="69" s="19" customFormat="1" ht="13.5"/>
    <row r="70" s="19" customFormat="1" ht="13.5"/>
    <row r="71" s="19" customFormat="1" ht="13.5"/>
    <row r="72" s="19" customFormat="1" ht="13.5"/>
    <row r="73" s="19" customFormat="1" ht="13.5"/>
    <row r="74" s="19" customFormat="1" ht="13.5"/>
    <row r="75" s="19" customFormat="1" ht="13.5"/>
    <row r="76" s="19" customFormat="1" ht="13.5"/>
    <row r="77" s="19" customFormat="1" ht="13.5"/>
    <row r="78" s="19" customFormat="1" ht="13.5"/>
    <row r="79" s="19" customFormat="1" ht="13.5"/>
    <row r="80" s="19" customFormat="1" ht="13.5"/>
    <row r="81" s="19" customFormat="1" ht="13.5"/>
    <row r="82" s="19" customFormat="1" ht="13.5"/>
    <row r="83" s="19" customFormat="1" ht="13.5"/>
    <row r="84" s="19" customFormat="1" ht="13.5"/>
    <row r="85" s="19" customFormat="1" ht="13.5"/>
    <row r="86" s="19" customFormat="1" ht="13.5"/>
    <row r="87" s="19" customFormat="1" ht="13.5"/>
    <row r="88" s="19" customFormat="1" ht="13.5"/>
    <row r="89" s="19" customFormat="1" ht="13.5"/>
    <row r="90" s="19" customFormat="1" ht="13.5"/>
    <row r="91" s="19" customFormat="1" ht="13.5"/>
    <row r="92" s="19" customFormat="1" ht="13.5"/>
    <row r="93" s="19" customFormat="1" ht="13.5"/>
    <row r="94" s="19" customFormat="1" ht="13.5"/>
    <row r="95" s="19" customFormat="1" ht="13.5"/>
    <row r="96" s="19" customFormat="1" ht="13.5"/>
    <row r="97" s="19" customFormat="1" ht="13.5"/>
    <row r="98" s="19" customFormat="1" ht="13.5"/>
    <row r="99" s="19" customFormat="1" ht="13.5"/>
    <row r="100" s="19" customFormat="1" ht="13.5"/>
    <row r="101" s="19" customFormat="1" ht="13.5"/>
    <row r="102" s="19" customFormat="1" ht="13.5"/>
    <row r="103" s="19" customFormat="1" ht="13.5"/>
    <row r="104" s="19" customFormat="1" ht="13.5"/>
    <row r="105" s="19" customFormat="1" ht="13.5"/>
    <row r="106" s="19" customFormat="1" ht="13.5"/>
    <row r="107" s="19" customFormat="1" ht="13.5"/>
    <row r="108" s="19" customFormat="1" ht="13.5"/>
  </sheetData>
  <sheetProtection/>
  <mergeCells count="34">
    <mergeCell ref="A36:E36"/>
    <mergeCell ref="A35:E35"/>
    <mergeCell ref="C12:D12"/>
    <mergeCell ref="C15:E15"/>
    <mergeCell ref="C31:E31"/>
    <mergeCell ref="C30:E30"/>
    <mergeCell ref="C29:E29"/>
    <mergeCell ref="C28:E28"/>
    <mergeCell ref="C27:E27"/>
    <mergeCell ref="C26:E26"/>
    <mergeCell ref="C21:E21"/>
    <mergeCell ref="C32:E32"/>
    <mergeCell ref="C8:D8"/>
    <mergeCell ref="C20:E20"/>
    <mergeCell ref="C25:E25"/>
    <mergeCell ref="C22:E22"/>
    <mergeCell ref="A4:E4"/>
    <mergeCell ref="A5:E5"/>
    <mergeCell ref="A6:E6"/>
    <mergeCell ref="A8:A13"/>
    <mergeCell ref="C7:E7"/>
    <mergeCell ref="C11:D11"/>
    <mergeCell ref="C10:D10"/>
    <mergeCell ref="C9:D9"/>
    <mergeCell ref="N1:O1"/>
    <mergeCell ref="A15:A22"/>
    <mergeCell ref="A25:A33"/>
    <mergeCell ref="C23:E23"/>
    <mergeCell ref="C13:E13"/>
    <mergeCell ref="C33:E33"/>
    <mergeCell ref="C18:E18"/>
    <mergeCell ref="C17:E17"/>
    <mergeCell ref="C16:E16"/>
    <mergeCell ref="C19:E19"/>
  </mergeCells>
  <dataValidations count="2">
    <dataValidation allowBlank="1" showInputMessage="1" showErrorMessage="1" imeMode="off" sqref="F5 C25:D32 N2:N3 B25:B31 O3:P3 B15:B21 C15:D22"/>
    <dataValidation allowBlank="1" showInputMessage="1" showErrorMessage="1" imeMode="on" sqref="C8:C12"/>
  </dataValidations>
  <printOptions horizontalCentered="1"/>
  <pageMargins left="0" right="0" top="0.31496062992125984" bottom="0"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G82"/>
  <sheetViews>
    <sheetView zoomScalePageLayoutView="0" workbookViewId="0" topLeftCell="A1">
      <selection activeCell="E66" sqref="E66"/>
    </sheetView>
  </sheetViews>
  <sheetFormatPr defaultColWidth="8.796875" defaultRowHeight="14.25"/>
  <cols>
    <col min="1" max="1" width="9" style="177" customWidth="1"/>
    <col min="2" max="7" width="12.69921875" style="177" customWidth="1"/>
    <col min="8" max="16384" width="9" style="177" customWidth="1"/>
  </cols>
  <sheetData>
    <row r="1" spans="1:7" ht="19.5" customHeight="1">
      <c r="A1" s="320" t="s">
        <v>173</v>
      </c>
      <c r="B1" s="320"/>
      <c r="C1" s="320"/>
      <c r="D1" s="320"/>
      <c r="E1" s="320"/>
      <c r="F1" s="320"/>
      <c r="G1" s="320"/>
    </row>
    <row r="2" spans="1:7" ht="19.5" customHeight="1">
      <c r="A2" s="177" t="s">
        <v>251</v>
      </c>
      <c r="G2" s="178" t="s">
        <v>177</v>
      </c>
    </row>
    <row r="3" spans="1:7" s="179" customFormat="1" ht="19.5" customHeight="1">
      <c r="A3" s="190" t="s">
        <v>186</v>
      </c>
      <c r="B3" s="180" t="s">
        <v>178</v>
      </c>
      <c r="C3" s="181" t="s">
        <v>179</v>
      </c>
      <c r="D3" s="181" t="s">
        <v>180</v>
      </c>
      <c r="E3" s="181" t="s">
        <v>181</v>
      </c>
      <c r="F3" s="182" t="s">
        <v>182</v>
      </c>
      <c r="G3" s="222" t="s">
        <v>185</v>
      </c>
    </row>
    <row r="4" spans="1:7" s="179" customFormat="1" ht="19.5" customHeight="1">
      <c r="A4" s="303" t="s">
        <v>187</v>
      </c>
      <c r="B4" s="206" t="s">
        <v>183</v>
      </c>
      <c r="C4" s="183" t="s">
        <v>183</v>
      </c>
      <c r="D4" s="183" t="s">
        <v>183</v>
      </c>
      <c r="E4" s="183" t="s">
        <v>183</v>
      </c>
      <c r="F4" s="207" t="s">
        <v>183</v>
      </c>
      <c r="G4" s="301">
        <f>SUM(B5:F5)</f>
        <v>795</v>
      </c>
    </row>
    <row r="5" spans="1:7" s="179" customFormat="1" ht="19.5" customHeight="1">
      <c r="A5" s="304"/>
      <c r="B5" s="208">
        <v>63</v>
      </c>
      <c r="C5" s="184">
        <v>192</v>
      </c>
      <c r="D5" s="184">
        <v>144</v>
      </c>
      <c r="E5" s="184">
        <v>123</v>
      </c>
      <c r="F5" s="209">
        <v>273</v>
      </c>
      <c r="G5" s="302"/>
    </row>
    <row r="6" spans="1:7" s="179" customFormat="1" ht="19.5" customHeight="1">
      <c r="A6" s="305" t="s">
        <v>188</v>
      </c>
      <c r="B6" s="210" t="s">
        <v>184</v>
      </c>
      <c r="C6" s="185" t="s">
        <v>183</v>
      </c>
      <c r="D6" s="185" t="s">
        <v>183</v>
      </c>
      <c r="E6" s="185" t="s">
        <v>183</v>
      </c>
      <c r="F6" s="211" t="s">
        <v>183</v>
      </c>
      <c r="G6" s="301">
        <f>SUM(B7:F7)</f>
        <v>881</v>
      </c>
    </row>
    <row r="7" spans="1:7" s="179" customFormat="1" ht="19.5" customHeight="1">
      <c r="A7" s="306"/>
      <c r="B7" s="246">
        <v>149</v>
      </c>
      <c r="C7" s="186">
        <v>192</v>
      </c>
      <c r="D7" s="186">
        <v>144</v>
      </c>
      <c r="E7" s="186">
        <v>123</v>
      </c>
      <c r="F7" s="247">
        <v>273</v>
      </c>
      <c r="G7" s="302"/>
    </row>
    <row r="8" spans="1:7" s="179" customFormat="1" ht="19.5" customHeight="1">
      <c r="A8" s="303" t="s">
        <v>189</v>
      </c>
      <c r="B8" s="206" t="s">
        <v>184</v>
      </c>
      <c r="C8" s="183" t="s">
        <v>184</v>
      </c>
      <c r="D8" s="183" t="s">
        <v>183</v>
      </c>
      <c r="E8" s="183" t="s">
        <v>183</v>
      </c>
      <c r="F8" s="207" t="s">
        <v>183</v>
      </c>
      <c r="G8" s="301">
        <f>SUM(B9:F9)</f>
        <v>1611</v>
      </c>
    </row>
    <row r="9" spans="1:7" s="179" customFormat="1" ht="19.5" customHeight="1">
      <c r="A9" s="304"/>
      <c r="B9" s="208">
        <v>149</v>
      </c>
      <c r="C9" s="184">
        <v>922</v>
      </c>
      <c r="D9" s="184">
        <v>144</v>
      </c>
      <c r="E9" s="184">
        <v>123</v>
      </c>
      <c r="F9" s="209">
        <v>273</v>
      </c>
      <c r="G9" s="302"/>
    </row>
    <row r="10" spans="1:7" s="179" customFormat="1" ht="19.5" customHeight="1">
      <c r="A10" s="303" t="s">
        <v>190</v>
      </c>
      <c r="B10" s="206" t="s">
        <v>184</v>
      </c>
      <c r="C10" s="183" t="s">
        <v>184</v>
      </c>
      <c r="D10" s="183" t="s">
        <v>184</v>
      </c>
      <c r="E10" s="183" t="s">
        <v>183</v>
      </c>
      <c r="F10" s="207" t="s">
        <v>183</v>
      </c>
      <c r="G10" s="301">
        <f>SUM(B11:F11)</f>
        <v>1869</v>
      </c>
    </row>
    <row r="11" spans="1:7" s="179" customFormat="1" ht="19.5" customHeight="1">
      <c r="A11" s="304"/>
      <c r="B11" s="208">
        <v>149</v>
      </c>
      <c r="C11" s="184">
        <v>922</v>
      </c>
      <c r="D11" s="184">
        <v>402</v>
      </c>
      <c r="E11" s="184">
        <v>123</v>
      </c>
      <c r="F11" s="209">
        <v>273</v>
      </c>
      <c r="G11" s="302"/>
    </row>
    <row r="12" spans="1:7" s="179" customFormat="1" ht="19.5" customHeight="1">
      <c r="A12" s="305" t="s">
        <v>191</v>
      </c>
      <c r="B12" s="210" t="s">
        <v>184</v>
      </c>
      <c r="C12" s="185" t="s">
        <v>184</v>
      </c>
      <c r="D12" s="185" t="s">
        <v>184</v>
      </c>
      <c r="E12" s="185" t="s">
        <v>184</v>
      </c>
      <c r="F12" s="211" t="s">
        <v>184</v>
      </c>
      <c r="G12" s="301">
        <f>SUM(B13:F13)</f>
        <v>2298</v>
      </c>
    </row>
    <row r="13" spans="1:7" s="179" customFormat="1" ht="19.5" customHeight="1">
      <c r="A13" s="304"/>
      <c r="B13" s="208">
        <v>149</v>
      </c>
      <c r="C13" s="184">
        <v>922</v>
      </c>
      <c r="D13" s="184">
        <v>402</v>
      </c>
      <c r="E13" s="184">
        <v>297</v>
      </c>
      <c r="F13" s="209">
        <v>528</v>
      </c>
      <c r="G13" s="302"/>
    </row>
    <row r="14" ht="19.5" customHeight="1">
      <c r="A14" s="177" t="s">
        <v>176</v>
      </c>
    </row>
    <row r="15" ht="19.5" customHeight="1"/>
    <row r="16" spans="1:7" ht="19.5" customHeight="1">
      <c r="A16" s="320" t="s">
        <v>174</v>
      </c>
      <c r="B16" s="320"/>
      <c r="C16" s="320"/>
      <c r="D16" s="320"/>
      <c r="E16" s="320"/>
      <c r="F16" s="320"/>
      <c r="G16" s="320"/>
    </row>
    <row r="17" spans="1:7" ht="19.5" customHeight="1">
      <c r="A17" s="177" t="s">
        <v>252</v>
      </c>
      <c r="G17" s="178" t="s">
        <v>177</v>
      </c>
    </row>
    <row r="18" spans="1:7" s="179" customFormat="1" ht="19.5" customHeight="1">
      <c r="A18" s="190" t="s">
        <v>186</v>
      </c>
      <c r="B18" s="315" t="s">
        <v>223</v>
      </c>
      <c r="C18" s="316"/>
      <c r="D18" s="316"/>
      <c r="E18" s="316"/>
      <c r="F18" s="317"/>
      <c r="G18" s="192" t="s">
        <v>224</v>
      </c>
    </row>
    <row r="19" spans="1:7" s="179" customFormat="1" ht="19.5" customHeight="1">
      <c r="A19" s="303" t="s">
        <v>210</v>
      </c>
      <c r="B19" s="206" t="s">
        <v>211</v>
      </c>
      <c r="C19" s="183" t="s">
        <v>212</v>
      </c>
      <c r="D19" s="183" t="s">
        <v>214</v>
      </c>
      <c r="E19" s="183" t="s">
        <v>215</v>
      </c>
      <c r="F19" s="207" t="s">
        <v>213</v>
      </c>
      <c r="G19" s="313">
        <f>SUM(B20:F20)</f>
        <v>2070</v>
      </c>
    </row>
    <row r="20" spans="1:7" s="179" customFormat="1" ht="19.5" customHeight="1">
      <c r="A20" s="304"/>
      <c r="B20" s="208">
        <v>1570</v>
      </c>
      <c r="C20" s="184">
        <v>190</v>
      </c>
      <c r="D20" s="184">
        <v>100</v>
      </c>
      <c r="E20" s="184">
        <v>110</v>
      </c>
      <c r="F20" s="209">
        <v>100</v>
      </c>
      <c r="G20" s="314"/>
    </row>
    <row r="21" spans="1:7" s="179" customFormat="1" ht="19.5" customHeight="1">
      <c r="A21" s="205" t="s">
        <v>216</v>
      </c>
      <c r="B21" s="210"/>
      <c r="C21" s="185"/>
      <c r="D21" s="185"/>
      <c r="E21" s="185"/>
      <c r="F21" s="211"/>
      <c r="G21" s="204">
        <v>1200</v>
      </c>
    </row>
    <row r="22" spans="1:7" s="179" customFormat="1" ht="19.5" customHeight="1">
      <c r="A22" s="303" t="s">
        <v>217</v>
      </c>
      <c r="B22" s="206" t="s">
        <v>218</v>
      </c>
      <c r="C22" s="183" t="s">
        <v>219</v>
      </c>
      <c r="D22" s="183" t="s">
        <v>220</v>
      </c>
      <c r="E22" s="183" t="s">
        <v>221</v>
      </c>
      <c r="F22" s="207" t="s">
        <v>222</v>
      </c>
      <c r="G22" s="313">
        <f>SUM(B23:F23)</f>
        <v>96</v>
      </c>
    </row>
    <row r="23" spans="1:7" s="179" customFormat="1" ht="19.5" customHeight="1" thickBot="1">
      <c r="A23" s="304"/>
      <c r="B23" s="208">
        <v>17</v>
      </c>
      <c r="C23" s="184">
        <v>4</v>
      </c>
      <c r="D23" s="184">
        <v>36</v>
      </c>
      <c r="E23" s="184">
        <v>9</v>
      </c>
      <c r="F23" s="209">
        <v>30</v>
      </c>
      <c r="G23" s="325"/>
    </row>
    <row r="24" ht="19.5" customHeight="1" thickBot="1">
      <c r="G24" s="203">
        <f>SUM(G19:G23)</f>
        <v>3366</v>
      </c>
    </row>
    <row r="25" ht="19.5" customHeight="1">
      <c r="A25" s="177" t="s">
        <v>253</v>
      </c>
    </row>
    <row r="26" spans="1:6" ht="19.5" customHeight="1">
      <c r="A26" s="177" t="s">
        <v>255</v>
      </c>
      <c r="F26" s="178" t="s">
        <v>233</v>
      </c>
    </row>
    <row r="27" spans="1:6" ht="19.5" customHeight="1">
      <c r="A27" s="214" t="s">
        <v>231</v>
      </c>
      <c r="B27" s="181" t="s">
        <v>225</v>
      </c>
      <c r="C27" s="181" t="s">
        <v>226</v>
      </c>
      <c r="D27" s="181" t="s">
        <v>227</v>
      </c>
      <c r="E27" s="181" t="s">
        <v>228</v>
      </c>
      <c r="F27" s="182" t="s">
        <v>229</v>
      </c>
    </row>
    <row r="28" spans="1:6" ht="19.5" customHeight="1">
      <c r="A28" s="323" t="s">
        <v>232</v>
      </c>
      <c r="B28" s="215">
        <v>0.01025</v>
      </c>
      <c r="C28" s="183">
        <v>75601</v>
      </c>
      <c r="D28" s="183">
        <v>227227</v>
      </c>
      <c r="E28" s="183">
        <v>1361666</v>
      </c>
      <c r="F28" s="207">
        <v>34041689</v>
      </c>
    </row>
    <row r="29" spans="1:6" ht="19.5" customHeight="1">
      <c r="A29" s="324"/>
      <c r="B29" s="216">
        <v>0.02</v>
      </c>
      <c r="C29" s="217">
        <v>84771</v>
      </c>
      <c r="D29" s="217">
        <v>255127</v>
      </c>
      <c r="E29" s="217">
        <v>1527506</v>
      </c>
      <c r="F29" s="202">
        <v>38187626</v>
      </c>
    </row>
    <row r="30" spans="1:6" ht="19.5" customHeight="1">
      <c r="A30" s="321" t="s">
        <v>230</v>
      </c>
      <c r="B30" s="212">
        <v>0.01025</v>
      </c>
      <c r="C30" s="185">
        <v>56690</v>
      </c>
      <c r="D30" s="185">
        <v>170373</v>
      </c>
      <c r="E30" s="185">
        <v>1021026</v>
      </c>
      <c r="F30" s="211">
        <v>35736096</v>
      </c>
    </row>
    <row r="31" spans="1:6" ht="19.5" customHeight="1">
      <c r="A31" s="322"/>
      <c r="B31" s="213">
        <v>0.02</v>
      </c>
      <c r="C31" s="184">
        <v>66253</v>
      </c>
      <c r="D31" s="184">
        <v>199328</v>
      </c>
      <c r="E31" s="184">
        <v>1193692</v>
      </c>
      <c r="F31" s="209">
        <v>41779047</v>
      </c>
    </row>
    <row r="32" ht="19.5" customHeight="1"/>
    <row r="33" ht="19.5" customHeight="1">
      <c r="A33" s="177" t="s">
        <v>254</v>
      </c>
    </row>
    <row r="34" spans="1:6" ht="19.5" customHeight="1">
      <c r="A34" s="177" t="s">
        <v>256</v>
      </c>
      <c r="F34" s="178" t="s">
        <v>233</v>
      </c>
    </row>
    <row r="35" spans="1:6" ht="19.5" customHeight="1">
      <c r="A35" s="248" t="s">
        <v>231</v>
      </c>
      <c r="B35" s="190" t="s">
        <v>225</v>
      </c>
      <c r="C35" s="180" t="s">
        <v>226</v>
      </c>
      <c r="D35" s="182" t="s">
        <v>227</v>
      </c>
      <c r="E35" s="222" t="s">
        <v>228</v>
      </c>
      <c r="F35" s="253" t="s">
        <v>229</v>
      </c>
    </row>
    <row r="36" spans="1:6" ht="19.5" customHeight="1">
      <c r="A36" s="318" t="s">
        <v>232</v>
      </c>
      <c r="B36" s="249">
        <v>0.01025</v>
      </c>
      <c r="C36" s="206">
        <v>3780</v>
      </c>
      <c r="D36" s="207">
        <v>22723</v>
      </c>
      <c r="E36" s="258">
        <v>90806</v>
      </c>
      <c r="F36" s="254">
        <v>2270153</v>
      </c>
    </row>
    <row r="37" spans="1:6" ht="19.5" customHeight="1">
      <c r="A37" s="319"/>
      <c r="B37" s="250">
        <v>0.02</v>
      </c>
      <c r="C37" s="259">
        <v>4239</v>
      </c>
      <c r="D37" s="202">
        <v>25513</v>
      </c>
      <c r="E37" s="260">
        <v>101894</v>
      </c>
      <c r="F37" s="255">
        <v>2547200</v>
      </c>
    </row>
    <row r="38" spans="1:6" ht="19.5" customHeight="1">
      <c r="A38" s="305" t="s">
        <v>230</v>
      </c>
      <c r="B38" s="251">
        <v>0.01025</v>
      </c>
      <c r="C38" s="210">
        <v>2835</v>
      </c>
      <c r="D38" s="211">
        <v>17037</v>
      </c>
      <c r="E38" s="261">
        <v>68094</v>
      </c>
      <c r="F38" s="256">
        <v>2383110</v>
      </c>
    </row>
    <row r="39" spans="1:6" ht="19.5" customHeight="1">
      <c r="A39" s="304"/>
      <c r="B39" s="252">
        <v>0.02</v>
      </c>
      <c r="C39" s="208">
        <v>3313</v>
      </c>
      <c r="D39" s="209">
        <v>19933</v>
      </c>
      <c r="E39" s="262">
        <v>79622</v>
      </c>
      <c r="F39" s="257">
        <v>2786601</v>
      </c>
    </row>
    <row r="40" spans="1:6" ht="19.5" customHeight="1">
      <c r="A40" s="223" t="s">
        <v>234</v>
      </c>
      <c r="B40" s="219"/>
      <c r="C40" s="220"/>
      <c r="D40" s="220"/>
      <c r="E40" s="220"/>
      <c r="F40" s="220"/>
    </row>
    <row r="41" spans="1:6" ht="19.5" customHeight="1">
      <c r="A41" s="218"/>
      <c r="B41" s="219"/>
      <c r="C41" s="220"/>
      <c r="D41" s="220"/>
      <c r="E41" s="220"/>
      <c r="F41" s="220"/>
    </row>
    <row r="42" spans="1:7" ht="19.5" customHeight="1">
      <c r="A42" s="320" t="s">
        <v>172</v>
      </c>
      <c r="B42" s="320"/>
      <c r="C42" s="320"/>
      <c r="D42" s="320"/>
      <c r="E42" s="320"/>
      <c r="F42" s="320"/>
      <c r="G42" s="320"/>
    </row>
    <row r="43" ht="19.5" customHeight="1">
      <c r="A43" s="177" t="s">
        <v>257</v>
      </c>
    </row>
    <row r="44" ht="19.5" customHeight="1">
      <c r="F44" s="178" t="s">
        <v>177</v>
      </c>
    </row>
    <row r="45" spans="1:6" ht="19.5" customHeight="1">
      <c r="A45" s="190" t="s">
        <v>186</v>
      </c>
      <c r="B45" s="180" t="s">
        <v>192</v>
      </c>
      <c r="C45" s="181" t="s">
        <v>193</v>
      </c>
      <c r="D45" s="181" t="s">
        <v>194</v>
      </c>
      <c r="E45" s="182" t="s">
        <v>195</v>
      </c>
      <c r="F45" s="222" t="s">
        <v>185</v>
      </c>
    </row>
    <row r="46" spans="1:6" ht="19.5" customHeight="1">
      <c r="A46" s="191" t="s">
        <v>209</v>
      </c>
      <c r="B46" s="187">
        <v>159</v>
      </c>
      <c r="C46" s="188">
        <v>380</v>
      </c>
      <c r="D46" s="188">
        <v>73</v>
      </c>
      <c r="E46" s="189">
        <v>72</v>
      </c>
      <c r="F46" s="221">
        <f>SUM(B46:E46)</f>
        <v>684</v>
      </c>
    </row>
    <row r="47" spans="1:6" ht="19.5" customHeight="1">
      <c r="A47" s="307" t="s">
        <v>196</v>
      </c>
      <c r="B47" s="193" t="s">
        <v>198</v>
      </c>
      <c r="C47" s="194" t="s">
        <v>202</v>
      </c>
      <c r="D47" s="194" t="s">
        <v>204</v>
      </c>
      <c r="E47" s="195" t="s">
        <v>206</v>
      </c>
      <c r="F47" s="310"/>
    </row>
    <row r="48" spans="1:6" ht="19.5" customHeight="1">
      <c r="A48" s="308"/>
      <c r="B48" s="196" t="s">
        <v>199</v>
      </c>
      <c r="C48" s="197" t="s">
        <v>203</v>
      </c>
      <c r="D48" s="197" t="s">
        <v>205</v>
      </c>
      <c r="E48" s="198" t="s">
        <v>207</v>
      </c>
      <c r="F48" s="311"/>
    </row>
    <row r="49" spans="1:6" ht="19.5" customHeight="1">
      <c r="A49" s="308"/>
      <c r="B49" s="196" t="s">
        <v>200</v>
      </c>
      <c r="C49" s="197"/>
      <c r="D49" s="197"/>
      <c r="E49" s="198" t="s">
        <v>208</v>
      </c>
      <c r="F49" s="311"/>
    </row>
    <row r="50" spans="1:6" ht="19.5" customHeight="1">
      <c r="A50" s="309"/>
      <c r="B50" s="199" t="s">
        <v>201</v>
      </c>
      <c r="C50" s="200"/>
      <c r="D50" s="200"/>
      <c r="E50" s="201"/>
      <c r="F50" s="312"/>
    </row>
    <row r="51" ht="19.5" customHeight="1">
      <c r="A51" s="177" t="s">
        <v>197</v>
      </c>
    </row>
    <row r="52" ht="19.5" customHeight="1"/>
    <row r="53" spans="1:7" ht="19.5" customHeight="1">
      <c r="A53" s="320" t="s">
        <v>175</v>
      </c>
      <c r="B53" s="320"/>
      <c r="C53" s="320"/>
      <c r="D53" s="320"/>
      <c r="E53" s="320"/>
      <c r="F53" s="320"/>
      <c r="G53" s="320"/>
    </row>
    <row r="54" ht="19.5" customHeight="1">
      <c r="A54" s="177" t="s">
        <v>258</v>
      </c>
    </row>
    <row r="55" spans="2:5" ht="19.5" customHeight="1">
      <c r="B55" s="187" t="s">
        <v>235</v>
      </c>
      <c r="C55" s="224" t="s">
        <v>237</v>
      </c>
      <c r="D55" s="187" t="s">
        <v>236</v>
      </c>
      <c r="E55" s="189" t="s">
        <v>238</v>
      </c>
    </row>
    <row r="56" ht="19.5" customHeight="1">
      <c r="A56" s="177" t="s">
        <v>259</v>
      </c>
    </row>
    <row r="57" ht="19.5" customHeight="1">
      <c r="A57" s="177" t="s">
        <v>260</v>
      </c>
    </row>
    <row r="58" ht="19.5" customHeight="1">
      <c r="A58" s="177" t="s">
        <v>261</v>
      </c>
    </row>
    <row r="59" ht="19.5" customHeight="1">
      <c r="A59" s="177" t="s">
        <v>262</v>
      </c>
    </row>
    <row r="60" ht="19.5" customHeight="1">
      <c r="A60" s="177" t="s">
        <v>239</v>
      </c>
    </row>
    <row r="61" ht="19.5" customHeight="1">
      <c r="A61" s="177" t="s">
        <v>263</v>
      </c>
    </row>
    <row r="62" ht="19.5" customHeight="1">
      <c r="A62" s="177" t="s">
        <v>264</v>
      </c>
    </row>
    <row r="63" ht="19.5" customHeight="1">
      <c r="A63" s="177" t="s">
        <v>265</v>
      </c>
    </row>
    <row r="64" ht="19.5" customHeight="1">
      <c r="A64" s="177" t="s">
        <v>240</v>
      </c>
    </row>
    <row r="65" ht="19.5" customHeight="1">
      <c r="A65" s="177" t="s">
        <v>266</v>
      </c>
    </row>
    <row r="66" ht="19.5" customHeight="1">
      <c r="A66" s="177" t="s">
        <v>267</v>
      </c>
    </row>
    <row r="67" ht="19.5" customHeight="1">
      <c r="A67" s="177" t="s">
        <v>268</v>
      </c>
    </row>
    <row r="68" ht="19.5" customHeight="1">
      <c r="A68" s="177" t="s">
        <v>250</v>
      </c>
    </row>
    <row r="69" ht="19.5" customHeight="1">
      <c r="A69" s="177" t="s">
        <v>246</v>
      </c>
    </row>
    <row r="70" spans="1:7" s="179" customFormat="1" ht="19.5" customHeight="1">
      <c r="A70" s="240" t="s">
        <v>241</v>
      </c>
      <c r="B70" s="232" t="s">
        <v>242</v>
      </c>
      <c r="C70" s="181" t="s">
        <v>243</v>
      </c>
      <c r="D70" s="181" t="s">
        <v>244</v>
      </c>
      <c r="E70" s="181" t="s">
        <v>232</v>
      </c>
      <c r="F70" s="181" t="s">
        <v>245</v>
      </c>
      <c r="G70" s="182" t="s">
        <v>230</v>
      </c>
    </row>
    <row r="71" spans="1:7" ht="19.5" customHeight="1">
      <c r="A71" s="241">
        <v>10000</v>
      </c>
      <c r="B71" s="233">
        <f>A71*12*10</f>
        <v>1200000</v>
      </c>
      <c r="C71" s="230">
        <f>A71*12*15</f>
        <v>1800000</v>
      </c>
      <c r="D71" s="230">
        <f>A71*12*20</f>
        <v>2400000</v>
      </c>
      <c r="E71" s="230">
        <f>A71*12*25</f>
        <v>3000000</v>
      </c>
      <c r="F71" s="230">
        <f>A71*12*30</f>
        <v>3600000</v>
      </c>
      <c r="G71" s="231">
        <f>A71*12*35</f>
        <v>4200000</v>
      </c>
    </row>
    <row r="72" spans="1:7" ht="19.5" customHeight="1">
      <c r="A72" s="242">
        <v>15000</v>
      </c>
      <c r="B72" s="234">
        <f>A72*12*10</f>
        <v>1800000</v>
      </c>
      <c r="C72" s="226">
        <f>A72*12*15</f>
        <v>2700000</v>
      </c>
      <c r="D72" s="226">
        <f>A72*12*20</f>
        <v>3600000</v>
      </c>
      <c r="E72" s="226">
        <f>A72*12*25</f>
        <v>4500000</v>
      </c>
      <c r="F72" s="226">
        <f>A72*12*30</f>
        <v>5400000</v>
      </c>
      <c r="G72" s="227">
        <f>A72*12*35</f>
        <v>6300000</v>
      </c>
    </row>
    <row r="73" spans="1:7" ht="19.5" customHeight="1">
      <c r="A73" s="242">
        <v>20000</v>
      </c>
      <c r="B73" s="234">
        <f>A73*12*10</f>
        <v>2400000</v>
      </c>
      <c r="C73" s="226">
        <f>A73*12*15</f>
        <v>3600000</v>
      </c>
      <c r="D73" s="226">
        <f>A73*12*20</f>
        <v>4800000</v>
      </c>
      <c r="E73" s="226">
        <f>A73*12*25</f>
        <v>6000000</v>
      </c>
      <c r="F73" s="226">
        <f>A73*12*30</f>
        <v>7200000</v>
      </c>
      <c r="G73" s="227">
        <f>A73*12*35</f>
        <v>8400000</v>
      </c>
    </row>
    <row r="74" spans="1:7" ht="19.5" customHeight="1">
      <c r="A74" s="242">
        <v>25000</v>
      </c>
      <c r="B74" s="234">
        <f>A74*12*10</f>
        <v>3000000</v>
      </c>
      <c r="C74" s="226">
        <f>A74*12*15</f>
        <v>4500000</v>
      </c>
      <c r="D74" s="226">
        <f>A74*12*20</f>
        <v>6000000</v>
      </c>
      <c r="E74" s="226">
        <f>A74*12*25</f>
        <v>7500000</v>
      </c>
      <c r="F74" s="226">
        <f>A74*12*30</f>
        <v>9000000</v>
      </c>
      <c r="G74" s="227">
        <f>A74*12*35</f>
        <v>10500000</v>
      </c>
    </row>
    <row r="75" spans="1:7" ht="19.5" customHeight="1">
      <c r="A75" s="243">
        <v>30000</v>
      </c>
      <c r="B75" s="235">
        <f>A75*12*10</f>
        <v>3600000</v>
      </c>
      <c r="C75" s="228">
        <f>A75*12*15</f>
        <v>5400000</v>
      </c>
      <c r="D75" s="228">
        <f>A75*12*20</f>
        <v>7200000</v>
      </c>
      <c r="E75" s="228">
        <f>A75*12*25</f>
        <v>9000000</v>
      </c>
      <c r="F75" s="228">
        <f>A75*12*30</f>
        <v>10800000</v>
      </c>
      <c r="G75" s="229">
        <f>A75*12*35</f>
        <v>12600000</v>
      </c>
    </row>
    <row r="76" spans="1:5" ht="19.5" customHeight="1">
      <c r="A76" s="225" t="s">
        <v>247</v>
      </c>
      <c r="B76" s="225"/>
      <c r="C76" s="225"/>
      <c r="D76" s="225"/>
      <c r="E76" s="225"/>
    </row>
    <row r="77" spans="1:7" ht="19.5" customHeight="1">
      <c r="A77" s="244" t="s">
        <v>248</v>
      </c>
      <c r="B77" s="239" t="s">
        <v>242</v>
      </c>
      <c r="C77" s="188" t="s">
        <v>243</v>
      </c>
      <c r="D77" s="188" t="s">
        <v>244</v>
      </c>
      <c r="E77" s="188" t="s">
        <v>232</v>
      </c>
      <c r="F77" s="188" t="s">
        <v>245</v>
      </c>
      <c r="G77" s="189" t="s">
        <v>230</v>
      </c>
    </row>
    <row r="78" spans="1:7" ht="19.5" customHeight="1">
      <c r="A78" s="245">
        <v>30000</v>
      </c>
      <c r="B78" s="236">
        <f>A78*2*10</f>
        <v>600000</v>
      </c>
      <c r="C78" s="237">
        <f>A78*2*15</f>
        <v>900000</v>
      </c>
      <c r="D78" s="237">
        <f>A78*2*20</f>
        <v>1200000</v>
      </c>
      <c r="E78" s="237">
        <f>A78*2*25</f>
        <v>1500000</v>
      </c>
      <c r="F78" s="237">
        <f>A78*2*30</f>
        <v>1800000</v>
      </c>
      <c r="G78" s="238">
        <f>A78*2*35</f>
        <v>2100000</v>
      </c>
    </row>
    <row r="79" spans="1:7" ht="19.5" customHeight="1">
      <c r="A79" s="242">
        <v>50000</v>
      </c>
      <c r="B79" s="234">
        <f>A79*2*10</f>
        <v>1000000</v>
      </c>
      <c r="C79" s="226">
        <f>A79*2*15</f>
        <v>1500000</v>
      </c>
      <c r="D79" s="226">
        <f>A79*2*20</f>
        <v>2000000</v>
      </c>
      <c r="E79" s="226">
        <f>A79*2*25</f>
        <v>2500000</v>
      </c>
      <c r="F79" s="226">
        <f>A79*2*30</f>
        <v>3000000</v>
      </c>
      <c r="G79" s="227">
        <f>A79*2*35</f>
        <v>3500000</v>
      </c>
    </row>
    <row r="80" spans="1:7" ht="19.5" customHeight="1">
      <c r="A80" s="242">
        <v>100000</v>
      </c>
      <c r="B80" s="234">
        <f>A80*2*10</f>
        <v>2000000</v>
      </c>
      <c r="C80" s="226">
        <f>A80*2*15</f>
        <v>3000000</v>
      </c>
      <c r="D80" s="226">
        <f>A80*2*20</f>
        <v>4000000</v>
      </c>
      <c r="E80" s="226">
        <f>A80*2*25</f>
        <v>5000000</v>
      </c>
      <c r="F80" s="226">
        <f>A80*2*30</f>
        <v>6000000</v>
      </c>
      <c r="G80" s="227">
        <f>A80*2*35</f>
        <v>7000000</v>
      </c>
    </row>
    <row r="81" spans="1:7" ht="19.5" customHeight="1">
      <c r="A81" s="242">
        <v>150000</v>
      </c>
      <c r="B81" s="234">
        <f>A81*2*10</f>
        <v>3000000</v>
      </c>
      <c r="C81" s="226">
        <f>A81*2*15</f>
        <v>4500000</v>
      </c>
      <c r="D81" s="226">
        <f>A81*2*20</f>
        <v>6000000</v>
      </c>
      <c r="E81" s="226">
        <f>A81*2*25</f>
        <v>7500000</v>
      </c>
      <c r="F81" s="226">
        <f>A81*2*30</f>
        <v>9000000</v>
      </c>
      <c r="G81" s="227">
        <f>A81*2*35</f>
        <v>10500000</v>
      </c>
    </row>
    <row r="82" spans="1:7" ht="19.5" customHeight="1">
      <c r="A82" s="243">
        <v>200000</v>
      </c>
      <c r="B82" s="235">
        <f>A82*2*10</f>
        <v>4000000</v>
      </c>
      <c r="C82" s="228">
        <f>A82*2*15</f>
        <v>6000000</v>
      </c>
      <c r="D82" s="228">
        <f>A82*2*20</f>
        <v>8000000</v>
      </c>
      <c r="E82" s="228">
        <f>A82*2*25</f>
        <v>10000000</v>
      </c>
      <c r="F82" s="228">
        <f>A82*2*30</f>
        <v>12000000</v>
      </c>
      <c r="G82" s="229">
        <f>A82*2*35</f>
        <v>14000000</v>
      </c>
    </row>
  </sheetData>
  <sheetProtection/>
  <mergeCells count="25">
    <mergeCell ref="A42:G42"/>
    <mergeCell ref="A1:G1"/>
    <mergeCell ref="A16:G16"/>
    <mergeCell ref="A53:G53"/>
    <mergeCell ref="A30:A31"/>
    <mergeCell ref="A28:A29"/>
    <mergeCell ref="A22:A23"/>
    <mergeCell ref="G22:G23"/>
    <mergeCell ref="A47:A50"/>
    <mergeCell ref="F47:F50"/>
    <mergeCell ref="A19:A20"/>
    <mergeCell ref="G19:G20"/>
    <mergeCell ref="B18:F18"/>
    <mergeCell ref="A8:A9"/>
    <mergeCell ref="A10:A11"/>
    <mergeCell ref="A12:A13"/>
    <mergeCell ref="A36:A37"/>
    <mergeCell ref="A38:A39"/>
    <mergeCell ref="G4:G5"/>
    <mergeCell ref="G6:G7"/>
    <mergeCell ref="G8:G9"/>
    <mergeCell ref="G10:G11"/>
    <mergeCell ref="G12:G13"/>
    <mergeCell ref="A4:A5"/>
    <mergeCell ref="A6:A7"/>
  </mergeCells>
  <printOptions/>
  <pageMargins left="0.89" right="0.7" top="0.75" bottom="0.77" header="0.3" footer="0.3"/>
  <pageSetup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Z98"/>
  <sheetViews>
    <sheetView zoomScalePageLayoutView="0" workbookViewId="0" topLeftCell="A1">
      <selection activeCell="H26" sqref="H26:L26"/>
    </sheetView>
  </sheetViews>
  <sheetFormatPr defaultColWidth="8.796875" defaultRowHeight="14.25"/>
  <cols>
    <col min="1" max="1" width="2.3984375" style="90" customWidth="1"/>
    <col min="2" max="13" width="3.59765625" style="90" customWidth="1"/>
    <col min="14" max="14" width="3.59765625" style="91" customWidth="1"/>
    <col min="15" max="20" width="3.59765625" style="90" customWidth="1"/>
    <col min="21" max="21" width="3.59765625" style="91" customWidth="1"/>
    <col min="22" max="24" width="3.59765625" style="90" customWidth="1"/>
    <col min="25" max="25" width="4.69921875" style="92" customWidth="1"/>
    <col min="26" max="26" width="2.3984375" style="90" customWidth="1"/>
    <col min="27" max="59" width="3.59765625" style="90" customWidth="1"/>
    <col min="60" max="16384" width="9" style="90" customWidth="1"/>
  </cols>
  <sheetData>
    <row r="1" spans="1:25" ht="21" customHeight="1">
      <c r="A1" s="89" t="s">
        <v>57</v>
      </c>
      <c r="V1" s="407"/>
      <c r="W1" s="407"/>
      <c r="X1" s="407"/>
      <c r="Y1" s="407"/>
    </row>
    <row r="2" spans="14:25" ht="12.75" customHeight="1">
      <c r="N2" s="90"/>
      <c r="S2" s="326">
        <v>43221</v>
      </c>
      <c r="T2" s="326"/>
      <c r="U2" s="326"/>
      <c r="V2" s="326"/>
      <c r="W2" s="326"/>
      <c r="X2" s="326"/>
      <c r="Y2" s="90" t="s">
        <v>156</v>
      </c>
    </row>
    <row r="3" spans="1:25" ht="15.75" customHeight="1">
      <c r="A3" s="90" t="s">
        <v>85</v>
      </c>
      <c r="V3" s="390" t="s">
        <v>30</v>
      </c>
      <c r="W3" s="390"/>
      <c r="X3" s="390"/>
      <c r="Y3" s="390"/>
    </row>
    <row r="4" spans="22:25" ht="4.5" customHeight="1" thickBot="1">
      <c r="V4" s="391"/>
      <c r="W4" s="391"/>
      <c r="X4" s="391"/>
      <c r="Y4" s="391"/>
    </row>
    <row r="5" spans="2:25" ht="15.75" customHeight="1">
      <c r="B5" s="383" t="s">
        <v>39</v>
      </c>
      <c r="C5" s="384"/>
      <c r="D5" s="384"/>
      <c r="E5" s="392"/>
      <c r="F5" s="408" t="s">
        <v>29</v>
      </c>
      <c r="G5" s="392"/>
      <c r="H5" s="408" t="s">
        <v>53</v>
      </c>
      <c r="I5" s="392"/>
      <c r="J5" s="408" t="s">
        <v>54</v>
      </c>
      <c r="K5" s="384"/>
      <c r="L5" s="392"/>
      <c r="M5" s="408" t="s">
        <v>83</v>
      </c>
      <c r="N5" s="384"/>
      <c r="O5" s="384"/>
      <c r="P5" s="384"/>
      <c r="Q5" s="425" t="s">
        <v>84</v>
      </c>
      <c r="R5" s="426"/>
      <c r="S5" s="426"/>
      <c r="T5" s="427"/>
      <c r="U5" s="384" t="s">
        <v>40</v>
      </c>
      <c r="V5" s="384"/>
      <c r="W5" s="384"/>
      <c r="X5" s="384"/>
      <c r="Y5" s="409"/>
    </row>
    <row r="6" spans="2:25" ht="18.75" customHeight="1">
      <c r="B6" s="418"/>
      <c r="C6" s="419"/>
      <c r="D6" s="419"/>
      <c r="E6" s="417"/>
      <c r="F6" s="416"/>
      <c r="G6" s="417"/>
      <c r="H6" s="416"/>
      <c r="I6" s="417"/>
      <c r="J6" s="376"/>
      <c r="K6" s="353"/>
      <c r="L6" s="354"/>
      <c r="M6" s="376"/>
      <c r="N6" s="353"/>
      <c r="O6" s="353"/>
      <c r="P6" s="353"/>
      <c r="Q6" s="352"/>
      <c r="R6" s="353"/>
      <c r="S6" s="353"/>
      <c r="T6" s="424"/>
      <c r="U6" s="410" t="s">
        <v>116</v>
      </c>
      <c r="V6" s="411"/>
      <c r="W6" s="411"/>
      <c r="X6" s="411"/>
      <c r="Y6" s="412"/>
    </row>
    <row r="7" spans="2:25" ht="18.75" customHeight="1">
      <c r="B7" s="396"/>
      <c r="C7" s="397"/>
      <c r="D7" s="397"/>
      <c r="E7" s="398"/>
      <c r="F7" s="420"/>
      <c r="G7" s="398"/>
      <c r="H7" s="420"/>
      <c r="I7" s="398"/>
      <c r="J7" s="336"/>
      <c r="K7" s="337"/>
      <c r="L7" s="347"/>
      <c r="M7" s="336"/>
      <c r="N7" s="337"/>
      <c r="O7" s="337"/>
      <c r="P7" s="337"/>
      <c r="Q7" s="346"/>
      <c r="R7" s="337"/>
      <c r="S7" s="337"/>
      <c r="T7" s="338"/>
      <c r="U7" s="432"/>
      <c r="V7" s="432"/>
      <c r="W7" s="432"/>
      <c r="X7" s="432"/>
      <c r="Y7" s="433"/>
    </row>
    <row r="8" spans="2:25" ht="18.75" customHeight="1">
      <c r="B8" s="396"/>
      <c r="C8" s="397"/>
      <c r="D8" s="397"/>
      <c r="E8" s="398"/>
      <c r="F8" s="420"/>
      <c r="G8" s="398"/>
      <c r="H8" s="420"/>
      <c r="I8" s="398"/>
      <c r="J8" s="336"/>
      <c r="K8" s="337"/>
      <c r="L8" s="347"/>
      <c r="M8" s="336"/>
      <c r="N8" s="337"/>
      <c r="O8" s="337"/>
      <c r="P8" s="337"/>
      <c r="Q8" s="346"/>
      <c r="R8" s="337"/>
      <c r="S8" s="337"/>
      <c r="T8" s="338"/>
      <c r="U8" s="432"/>
      <c r="V8" s="432"/>
      <c r="W8" s="432"/>
      <c r="X8" s="432"/>
      <c r="Y8" s="433"/>
    </row>
    <row r="9" spans="2:25" ht="18.75" customHeight="1">
      <c r="B9" s="396"/>
      <c r="C9" s="397"/>
      <c r="D9" s="397"/>
      <c r="E9" s="398"/>
      <c r="F9" s="420"/>
      <c r="G9" s="398"/>
      <c r="H9" s="420"/>
      <c r="I9" s="398"/>
      <c r="J9" s="336"/>
      <c r="K9" s="337"/>
      <c r="L9" s="347"/>
      <c r="M9" s="336"/>
      <c r="N9" s="337"/>
      <c r="O9" s="337"/>
      <c r="P9" s="337"/>
      <c r="Q9" s="346"/>
      <c r="R9" s="337"/>
      <c r="S9" s="337"/>
      <c r="T9" s="338"/>
      <c r="U9" s="432"/>
      <c r="V9" s="432"/>
      <c r="W9" s="432"/>
      <c r="X9" s="432"/>
      <c r="Y9" s="433"/>
    </row>
    <row r="10" spans="2:25" ht="18.75" customHeight="1">
      <c r="B10" s="396"/>
      <c r="C10" s="397"/>
      <c r="D10" s="397"/>
      <c r="E10" s="398"/>
      <c r="F10" s="420"/>
      <c r="G10" s="398"/>
      <c r="H10" s="420"/>
      <c r="I10" s="398"/>
      <c r="J10" s="336"/>
      <c r="K10" s="337"/>
      <c r="L10" s="347"/>
      <c r="M10" s="336"/>
      <c r="N10" s="337"/>
      <c r="O10" s="337"/>
      <c r="P10" s="337"/>
      <c r="Q10" s="346"/>
      <c r="R10" s="337"/>
      <c r="S10" s="337"/>
      <c r="T10" s="338"/>
      <c r="U10" s="432"/>
      <c r="V10" s="432"/>
      <c r="W10" s="432"/>
      <c r="X10" s="432"/>
      <c r="Y10" s="433"/>
    </row>
    <row r="11" spans="2:25" ht="18.75" customHeight="1">
      <c r="B11" s="396"/>
      <c r="C11" s="397"/>
      <c r="D11" s="397"/>
      <c r="E11" s="398"/>
      <c r="F11" s="420"/>
      <c r="G11" s="398"/>
      <c r="H11" s="420"/>
      <c r="I11" s="398"/>
      <c r="J11" s="336"/>
      <c r="K11" s="337"/>
      <c r="L11" s="347"/>
      <c r="M11" s="336"/>
      <c r="N11" s="337"/>
      <c r="O11" s="337"/>
      <c r="P11" s="337"/>
      <c r="Q11" s="346"/>
      <c r="R11" s="337"/>
      <c r="S11" s="337"/>
      <c r="T11" s="338"/>
      <c r="U11" s="432"/>
      <c r="V11" s="432"/>
      <c r="W11" s="432"/>
      <c r="X11" s="432"/>
      <c r="Y11" s="433"/>
    </row>
    <row r="12" spans="2:25" ht="18.75" customHeight="1" thickBot="1">
      <c r="B12" s="393"/>
      <c r="C12" s="394"/>
      <c r="D12" s="394"/>
      <c r="E12" s="395"/>
      <c r="F12" s="374"/>
      <c r="G12" s="375"/>
      <c r="H12" s="374"/>
      <c r="I12" s="375"/>
      <c r="J12" s="374"/>
      <c r="K12" s="345"/>
      <c r="L12" s="375"/>
      <c r="M12" s="374"/>
      <c r="N12" s="345"/>
      <c r="O12" s="345"/>
      <c r="P12" s="345"/>
      <c r="Q12" s="358"/>
      <c r="R12" s="342"/>
      <c r="S12" s="342"/>
      <c r="T12" s="343"/>
      <c r="U12" s="430"/>
      <c r="V12" s="430"/>
      <c r="W12" s="430"/>
      <c r="X12" s="430"/>
      <c r="Y12" s="431"/>
    </row>
    <row r="13" ht="12" customHeight="1"/>
    <row r="14" spans="1:25" ht="15.75" customHeight="1">
      <c r="A14" s="90" t="s">
        <v>117</v>
      </c>
      <c r="O14" s="92"/>
      <c r="P14" s="92"/>
      <c r="Q14" s="92"/>
      <c r="V14" s="92"/>
      <c r="W14" s="459" t="s">
        <v>45</v>
      </c>
      <c r="X14" s="459"/>
      <c r="Y14" s="459"/>
    </row>
    <row r="15" spans="23:25" ht="4.5" customHeight="1" thickBot="1">
      <c r="W15" s="391"/>
      <c r="X15" s="391"/>
      <c r="Y15" s="391"/>
    </row>
    <row r="16" spans="2:25" ht="15.75" customHeight="1">
      <c r="B16" s="383" t="s">
        <v>39</v>
      </c>
      <c r="C16" s="384"/>
      <c r="D16" s="384"/>
      <c r="E16" s="392"/>
      <c r="F16" s="408" t="s">
        <v>29</v>
      </c>
      <c r="G16" s="392"/>
      <c r="H16" s="408" t="s">
        <v>62</v>
      </c>
      <c r="I16" s="384"/>
      <c r="J16" s="384"/>
      <c r="K16" s="384"/>
      <c r="L16" s="384"/>
      <c r="M16" s="428" t="s">
        <v>86</v>
      </c>
      <c r="N16" s="369"/>
      <c r="O16" s="369"/>
      <c r="P16" s="429"/>
      <c r="Q16" s="368" t="s">
        <v>87</v>
      </c>
      <c r="R16" s="369"/>
      <c r="S16" s="369"/>
      <c r="T16" s="370"/>
      <c r="U16" s="384" t="s">
        <v>40</v>
      </c>
      <c r="V16" s="384"/>
      <c r="W16" s="384"/>
      <c r="X16" s="384"/>
      <c r="Y16" s="409"/>
    </row>
    <row r="17" spans="2:25" ht="18.75" customHeight="1">
      <c r="B17" s="418"/>
      <c r="C17" s="419"/>
      <c r="D17" s="419"/>
      <c r="E17" s="417"/>
      <c r="F17" s="416"/>
      <c r="G17" s="417"/>
      <c r="H17" s="376"/>
      <c r="I17" s="353"/>
      <c r="J17" s="353"/>
      <c r="K17" s="353"/>
      <c r="L17" s="353"/>
      <c r="M17" s="352"/>
      <c r="N17" s="353"/>
      <c r="O17" s="353"/>
      <c r="P17" s="354"/>
      <c r="Q17" s="376"/>
      <c r="R17" s="353"/>
      <c r="S17" s="353"/>
      <c r="T17" s="424"/>
      <c r="U17" s="461"/>
      <c r="V17" s="461"/>
      <c r="W17" s="461"/>
      <c r="X17" s="461"/>
      <c r="Y17" s="462"/>
    </row>
    <row r="18" spans="2:25" ht="18.75" customHeight="1">
      <c r="B18" s="396"/>
      <c r="C18" s="397"/>
      <c r="D18" s="397"/>
      <c r="E18" s="398"/>
      <c r="F18" s="420"/>
      <c r="G18" s="398"/>
      <c r="H18" s="336"/>
      <c r="I18" s="337"/>
      <c r="J18" s="337"/>
      <c r="K18" s="337"/>
      <c r="L18" s="337"/>
      <c r="M18" s="346"/>
      <c r="N18" s="337"/>
      <c r="O18" s="337"/>
      <c r="P18" s="347"/>
      <c r="Q18" s="336"/>
      <c r="R18" s="337"/>
      <c r="S18" s="337"/>
      <c r="T18" s="338"/>
      <c r="U18" s="432"/>
      <c r="V18" s="432"/>
      <c r="W18" s="432"/>
      <c r="X18" s="432"/>
      <c r="Y18" s="433"/>
    </row>
    <row r="19" spans="2:25" ht="18.75" customHeight="1">
      <c r="B19" s="396"/>
      <c r="C19" s="397"/>
      <c r="D19" s="397"/>
      <c r="E19" s="398"/>
      <c r="F19" s="420"/>
      <c r="G19" s="398"/>
      <c r="H19" s="336"/>
      <c r="I19" s="337"/>
      <c r="J19" s="337"/>
      <c r="K19" s="337"/>
      <c r="L19" s="337"/>
      <c r="M19" s="346"/>
      <c r="N19" s="337"/>
      <c r="O19" s="337"/>
      <c r="P19" s="347"/>
      <c r="Q19" s="336"/>
      <c r="R19" s="337"/>
      <c r="S19" s="337"/>
      <c r="T19" s="338"/>
      <c r="U19" s="432"/>
      <c r="V19" s="432"/>
      <c r="W19" s="432"/>
      <c r="X19" s="432"/>
      <c r="Y19" s="433"/>
    </row>
    <row r="20" spans="2:25" ht="18.75" customHeight="1">
      <c r="B20" s="396"/>
      <c r="C20" s="397"/>
      <c r="D20" s="397"/>
      <c r="E20" s="398"/>
      <c r="F20" s="420"/>
      <c r="G20" s="398"/>
      <c r="H20" s="336"/>
      <c r="I20" s="337"/>
      <c r="J20" s="337"/>
      <c r="K20" s="337"/>
      <c r="L20" s="337"/>
      <c r="M20" s="346"/>
      <c r="N20" s="337"/>
      <c r="O20" s="337"/>
      <c r="P20" s="347"/>
      <c r="Q20" s="336"/>
      <c r="R20" s="337"/>
      <c r="S20" s="337"/>
      <c r="T20" s="338"/>
      <c r="U20" s="432"/>
      <c r="V20" s="432"/>
      <c r="W20" s="432"/>
      <c r="X20" s="432"/>
      <c r="Y20" s="433"/>
    </row>
    <row r="21" spans="2:25" ht="18.75" customHeight="1">
      <c r="B21" s="396"/>
      <c r="C21" s="397"/>
      <c r="D21" s="397"/>
      <c r="E21" s="398"/>
      <c r="F21" s="420"/>
      <c r="G21" s="398"/>
      <c r="H21" s="336"/>
      <c r="I21" s="337"/>
      <c r="J21" s="337"/>
      <c r="K21" s="337"/>
      <c r="L21" s="337"/>
      <c r="M21" s="346"/>
      <c r="N21" s="337"/>
      <c r="O21" s="337"/>
      <c r="P21" s="347"/>
      <c r="Q21" s="336"/>
      <c r="R21" s="337"/>
      <c r="S21" s="337"/>
      <c r="T21" s="338"/>
      <c r="U21" s="432"/>
      <c r="V21" s="432"/>
      <c r="W21" s="432"/>
      <c r="X21" s="432"/>
      <c r="Y21" s="433"/>
    </row>
    <row r="22" spans="2:25" ht="18.75" customHeight="1">
      <c r="B22" s="396"/>
      <c r="C22" s="397"/>
      <c r="D22" s="397"/>
      <c r="E22" s="398"/>
      <c r="F22" s="420"/>
      <c r="G22" s="398"/>
      <c r="H22" s="336"/>
      <c r="I22" s="337"/>
      <c r="J22" s="337"/>
      <c r="K22" s="337"/>
      <c r="L22" s="337"/>
      <c r="M22" s="346"/>
      <c r="N22" s="337"/>
      <c r="O22" s="337"/>
      <c r="P22" s="347"/>
      <c r="Q22" s="336"/>
      <c r="R22" s="337"/>
      <c r="S22" s="337"/>
      <c r="T22" s="338"/>
      <c r="U22" s="432"/>
      <c r="V22" s="432"/>
      <c r="W22" s="432"/>
      <c r="X22" s="432"/>
      <c r="Y22" s="433"/>
    </row>
    <row r="23" spans="2:25" ht="18.75" customHeight="1">
      <c r="B23" s="396"/>
      <c r="C23" s="397"/>
      <c r="D23" s="397"/>
      <c r="E23" s="398"/>
      <c r="F23" s="420"/>
      <c r="G23" s="398"/>
      <c r="H23" s="336"/>
      <c r="I23" s="337"/>
      <c r="J23" s="337"/>
      <c r="K23" s="337"/>
      <c r="L23" s="337"/>
      <c r="M23" s="346"/>
      <c r="N23" s="337"/>
      <c r="O23" s="337"/>
      <c r="P23" s="347"/>
      <c r="Q23" s="336"/>
      <c r="R23" s="337"/>
      <c r="S23" s="337"/>
      <c r="T23" s="338"/>
      <c r="U23" s="432"/>
      <c r="V23" s="432"/>
      <c r="W23" s="432"/>
      <c r="X23" s="432"/>
      <c r="Y23" s="433"/>
    </row>
    <row r="24" spans="2:25" ht="18.75" customHeight="1">
      <c r="B24" s="396"/>
      <c r="C24" s="397"/>
      <c r="D24" s="397"/>
      <c r="E24" s="398"/>
      <c r="F24" s="420"/>
      <c r="G24" s="398"/>
      <c r="H24" s="336"/>
      <c r="I24" s="337"/>
      <c r="J24" s="337"/>
      <c r="K24" s="337"/>
      <c r="L24" s="337"/>
      <c r="M24" s="346"/>
      <c r="N24" s="337"/>
      <c r="O24" s="337"/>
      <c r="P24" s="347"/>
      <c r="Q24" s="336"/>
      <c r="R24" s="337"/>
      <c r="S24" s="337"/>
      <c r="T24" s="338"/>
      <c r="U24" s="432"/>
      <c r="V24" s="432"/>
      <c r="W24" s="432"/>
      <c r="X24" s="432"/>
      <c r="Y24" s="433"/>
    </row>
    <row r="25" spans="2:25" ht="18.75" customHeight="1">
      <c r="B25" s="396"/>
      <c r="C25" s="397"/>
      <c r="D25" s="397"/>
      <c r="E25" s="398"/>
      <c r="F25" s="420"/>
      <c r="G25" s="398"/>
      <c r="H25" s="336"/>
      <c r="I25" s="337"/>
      <c r="J25" s="337"/>
      <c r="K25" s="337"/>
      <c r="L25" s="337"/>
      <c r="M25" s="346"/>
      <c r="N25" s="337"/>
      <c r="O25" s="337"/>
      <c r="P25" s="347"/>
      <c r="Q25" s="336"/>
      <c r="R25" s="337"/>
      <c r="S25" s="337"/>
      <c r="T25" s="338"/>
      <c r="U25" s="432"/>
      <c r="V25" s="432"/>
      <c r="W25" s="432"/>
      <c r="X25" s="432"/>
      <c r="Y25" s="433"/>
    </row>
    <row r="26" spans="2:25" ht="18.75" customHeight="1">
      <c r="B26" s="396"/>
      <c r="C26" s="397"/>
      <c r="D26" s="397"/>
      <c r="E26" s="398"/>
      <c r="F26" s="420"/>
      <c r="G26" s="398"/>
      <c r="H26" s="336"/>
      <c r="I26" s="337"/>
      <c r="J26" s="337"/>
      <c r="K26" s="337"/>
      <c r="L26" s="337"/>
      <c r="M26" s="346"/>
      <c r="N26" s="337"/>
      <c r="O26" s="337"/>
      <c r="P26" s="347"/>
      <c r="Q26" s="336"/>
      <c r="R26" s="337"/>
      <c r="S26" s="337"/>
      <c r="T26" s="338"/>
      <c r="U26" s="432"/>
      <c r="V26" s="432"/>
      <c r="W26" s="432"/>
      <c r="X26" s="432"/>
      <c r="Y26" s="433"/>
    </row>
    <row r="27" spans="2:25" ht="18.75" customHeight="1" thickBot="1">
      <c r="B27" s="393"/>
      <c r="C27" s="394"/>
      <c r="D27" s="394"/>
      <c r="E27" s="395"/>
      <c r="F27" s="434"/>
      <c r="G27" s="395"/>
      <c r="H27" s="434"/>
      <c r="I27" s="394"/>
      <c r="J27" s="394"/>
      <c r="K27" s="394"/>
      <c r="L27" s="394"/>
      <c r="M27" s="358"/>
      <c r="N27" s="342"/>
      <c r="O27" s="342"/>
      <c r="P27" s="359"/>
      <c r="Q27" s="341"/>
      <c r="R27" s="342"/>
      <c r="S27" s="342"/>
      <c r="T27" s="343"/>
      <c r="U27" s="430"/>
      <c r="V27" s="430"/>
      <c r="W27" s="430"/>
      <c r="X27" s="430"/>
      <c r="Y27" s="431"/>
    </row>
    <row r="28" spans="2:25" ht="12" customHeight="1">
      <c r="B28" s="93"/>
      <c r="C28" s="93"/>
      <c r="D28" s="93"/>
      <c r="E28" s="93"/>
      <c r="F28" s="93"/>
      <c r="G28" s="93"/>
      <c r="H28" s="93"/>
      <c r="I28" s="93"/>
      <c r="J28" s="93"/>
      <c r="K28" s="93"/>
      <c r="L28" s="93"/>
      <c r="M28" s="93"/>
      <c r="N28" s="94"/>
      <c r="O28" s="93"/>
      <c r="P28" s="93"/>
      <c r="Q28" s="93"/>
      <c r="R28" s="93"/>
      <c r="S28" s="93"/>
      <c r="T28" s="93"/>
      <c r="U28" s="94"/>
      <c r="V28" s="93"/>
      <c r="W28" s="93"/>
      <c r="X28" s="93"/>
      <c r="Y28" s="95"/>
    </row>
    <row r="29" spans="1:25" ht="15.75" customHeight="1">
      <c r="A29" s="90" t="s">
        <v>88</v>
      </c>
      <c r="W29" s="459" t="s">
        <v>45</v>
      </c>
      <c r="X29" s="459"/>
      <c r="Y29" s="459"/>
    </row>
    <row r="30" spans="23:25" ht="4.5" customHeight="1" thickBot="1">
      <c r="W30" s="391"/>
      <c r="X30" s="391"/>
      <c r="Y30" s="391"/>
    </row>
    <row r="31" spans="2:25" ht="15.75" customHeight="1">
      <c r="B31" s="383" t="s">
        <v>38</v>
      </c>
      <c r="C31" s="384"/>
      <c r="D31" s="384"/>
      <c r="E31" s="392"/>
      <c r="F31" s="408" t="s">
        <v>90</v>
      </c>
      <c r="G31" s="384"/>
      <c r="H31" s="384"/>
      <c r="I31" s="392"/>
      <c r="J31" s="408" t="s">
        <v>89</v>
      </c>
      <c r="K31" s="384"/>
      <c r="L31" s="384"/>
      <c r="M31" s="384"/>
      <c r="N31" s="428" t="s">
        <v>91</v>
      </c>
      <c r="O31" s="369"/>
      <c r="P31" s="369"/>
      <c r="Q31" s="370"/>
      <c r="R31" s="384" t="s">
        <v>40</v>
      </c>
      <c r="S31" s="384"/>
      <c r="T31" s="384"/>
      <c r="U31" s="384"/>
      <c r="V31" s="384"/>
      <c r="W31" s="384"/>
      <c r="X31" s="384"/>
      <c r="Y31" s="409"/>
    </row>
    <row r="32" spans="2:25" ht="19.5" customHeight="1">
      <c r="B32" s="421" t="s">
        <v>28</v>
      </c>
      <c r="C32" s="422"/>
      <c r="D32" s="422"/>
      <c r="E32" s="423"/>
      <c r="F32" s="376"/>
      <c r="G32" s="353"/>
      <c r="H32" s="353"/>
      <c r="I32" s="354"/>
      <c r="J32" s="376"/>
      <c r="K32" s="353"/>
      <c r="L32" s="353"/>
      <c r="M32" s="353"/>
      <c r="N32" s="352"/>
      <c r="O32" s="353"/>
      <c r="P32" s="353"/>
      <c r="Q32" s="424"/>
      <c r="R32" s="353"/>
      <c r="S32" s="353"/>
      <c r="T32" s="353"/>
      <c r="U32" s="353"/>
      <c r="V32" s="353"/>
      <c r="W32" s="353"/>
      <c r="X32" s="353"/>
      <c r="Y32" s="460"/>
    </row>
    <row r="33" spans="2:25" ht="19.5" customHeight="1">
      <c r="B33" s="404" t="s">
        <v>135</v>
      </c>
      <c r="C33" s="405"/>
      <c r="D33" s="405"/>
      <c r="E33" s="406"/>
      <c r="F33" s="336"/>
      <c r="G33" s="337"/>
      <c r="H33" s="337"/>
      <c r="I33" s="347"/>
      <c r="J33" s="336"/>
      <c r="K33" s="337"/>
      <c r="L33" s="337"/>
      <c r="M33" s="337"/>
      <c r="N33" s="346"/>
      <c r="O33" s="337"/>
      <c r="P33" s="337"/>
      <c r="Q33" s="338"/>
      <c r="R33" s="337"/>
      <c r="S33" s="337"/>
      <c r="T33" s="337"/>
      <c r="U33" s="337"/>
      <c r="V33" s="337"/>
      <c r="W33" s="337"/>
      <c r="X33" s="337"/>
      <c r="Y33" s="449"/>
    </row>
    <row r="34" spans="2:25" ht="19.5" customHeight="1">
      <c r="B34" s="413" t="s">
        <v>136</v>
      </c>
      <c r="C34" s="414"/>
      <c r="D34" s="414"/>
      <c r="E34" s="415"/>
      <c r="F34" s="336"/>
      <c r="G34" s="337"/>
      <c r="H34" s="337"/>
      <c r="I34" s="347"/>
      <c r="J34" s="336"/>
      <c r="K34" s="337"/>
      <c r="L34" s="337"/>
      <c r="M34" s="337"/>
      <c r="N34" s="346"/>
      <c r="O34" s="337"/>
      <c r="P34" s="337"/>
      <c r="Q34" s="338"/>
      <c r="R34" s="435"/>
      <c r="S34" s="435"/>
      <c r="T34" s="435"/>
      <c r="U34" s="435"/>
      <c r="V34" s="435"/>
      <c r="W34" s="435"/>
      <c r="X34" s="435"/>
      <c r="Y34" s="436"/>
    </row>
    <row r="35" spans="2:25" ht="19.5" customHeight="1">
      <c r="B35" s="160"/>
      <c r="C35" s="443" t="s">
        <v>125</v>
      </c>
      <c r="D35" s="444"/>
      <c r="E35" s="445"/>
      <c r="F35" s="399" t="s">
        <v>127</v>
      </c>
      <c r="G35" s="400"/>
      <c r="H35" s="400"/>
      <c r="I35" s="401"/>
      <c r="J35" s="399" t="s">
        <v>134</v>
      </c>
      <c r="K35" s="400"/>
      <c r="L35" s="400"/>
      <c r="M35" s="402"/>
      <c r="N35" s="403" t="s">
        <v>118</v>
      </c>
      <c r="O35" s="400"/>
      <c r="P35" s="400"/>
      <c r="Q35" s="402"/>
      <c r="R35" s="435"/>
      <c r="S35" s="435"/>
      <c r="T35" s="435"/>
      <c r="U35" s="435"/>
      <c r="V35" s="435"/>
      <c r="W35" s="435"/>
      <c r="X35" s="435"/>
      <c r="Y35" s="436"/>
    </row>
    <row r="36" spans="2:25" ht="19.5" customHeight="1">
      <c r="B36" s="160"/>
      <c r="C36" s="437" t="s">
        <v>126</v>
      </c>
      <c r="D36" s="438"/>
      <c r="E36" s="439"/>
      <c r="F36" s="399" t="s">
        <v>127</v>
      </c>
      <c r="G36" s="400"/>
      <c r="H36" s="400"/>
      <c r="I36" s="401"/>
      <c r="J36" s="399" t="s">
        <v>134</v>
      </c>
      <c r="K36" s="400"/>
      <c r="L36" s="400"/>
      <c r="M36" s="402"/>
      <c r="N36" s="403" t="s">
        <v>118</v>
      </c>
      <c r="O36" s="400"/>
      <c r="P36" s="400"/>
      <c r="Q36" s="402"/>
      <c r="R36" s="435"/>
      <c r="S36" s="435"/>
      <c r="T36" s="435"/>
      <c r="U36" s="435"/>
      <c r="V36" s="435"/>
      <c r="W36" s="435"/>
      <c r="X36" s="435"/>
      <c r="Y36" s="436"/>
    </row>
    <row r="37" spans="2:25" ht="19.5" customHeight="1">
      <c r="B37" s="162"/>
      <c r="C37" s="443" t="s">
        <v>127</v>
      </c>
      <c r="D37" s="444"/>
      <c r="E37" s="445"/>
      <c r="F37" s="399" t="s">
        <v>127</v>
      </c>
      <c r="G37" s="400"/>
      <c r="H37" s="400"/>
      <c r="I37" s="401"/>
      <c r="J37" s="399" t="s">
        <v>134</v>
      </c>
      <c r="K37" s="400"/>
      <c r="L37" s="400"/>
      <c r="M37" s="402"/>
      <c r="N37" s="403" t="s">
        <v>118</v>
      </c>
      <c r="O37" s="400"/>
      <c r="P37" s="400"/>
      <c r="Q37" s="402"/>
      <c r="R37" s="435"/>
      <c r="S37" s="435"/>
      <c r="T37" s="435"/>
      <c r="U37" s="435"/>
      <c r="V37" s="435"/>
      <c r="W37" s="435"/>
      <c r="X37" s="435"/>
      <c r="Y37" s="436"/>
    </row>
    <row r="38" spans="2:25" ht="19.5" customHeight="1">
      <c r="B38" s="440" t="s">
        <v>137</v>
      </c>
      <c r="C38" s="441"/>
      <c r="D38" s="441"/>
      <c r="E38" s="442"/>
      <c r="F38" s="336"/>
      <c r="G38" s="337"/>
      <c r="H38" s="337"/>
      <c r="I38" s="347"/>
      <c r="J38" s="336"/>
      <c r="K38" s="337"/>
      <c r="L38" s="337"/>
      <c r="M38" s="338"/>
      <c r="N38" s="346"/>
      <c r="O38" s="337"/>
      <c r="P38" s="337"/>
      <c r="Q38" s="338"/>
      <c r="R38" s="346"/>
      <c r="S38" s="337"/>
      <c r="T38" s="337"/>
      <c r="U38" s="337"/>
      <c r="V38" s="337"/>
      <c r="W38" s="337"/>
      <c r="X38" s="337"/>
      <c r="Y38" s="449"/>
    </row>
    <row r="39" spans="2:25" ht="19.5" customHeight="1">
      <c r="B39" s="159"/>
      <c r="C39" s="443" t="s">
        <v>119</v>
      </c>
      <c r="D39" s="444"/>
      <c r="E39" s="445"/>
      <c r="F39" s="399" t="s">
        <v>127</v>
      </c>
      <c r="G39" s="400"/>
      <c r="H39" s="400"/>
      <c r="I39" s="401"/>
      <c r="J39" s="399" t="s">
        <v>134</v>
      </c>
      <c r="K39" s="400"/>
      <c r="L39" s="400"/>
      <c r="M39" s="402"/>
      <c r="N39" s="403" t="s">
        <v>118</v>
      </c>
      <c r="O39" s="400"/>
      <c r="P39" s="400"/>
      <c r="Q39" s="402"/>
      <c r="R39" s="457"/>
      <c r="S39" s="457"/>
      <c r="T39" s="457"/>
      <c r="U39" s="457"/>
      <c r="V39" s="457"/>
      <c r="W39" s="457"/>
      <c r="X39" s="457"/>
      <c r="Y39" s="458"/>
    </row>
    <row r="40" spans="2:25" ht="19.5" customHeight="1">
      <c r="B40" s="129"/>
      <c r="C40" s="443" t="s">
        <v>128</v>
      </c>
      <c r="D40" s="444"/>
      <c r="E40" s="445"/>
      <c r="F40" s="399" t="s">
        <v>127</v>
      </c>
      <c r="G40" s="400"/>
      <c r="H40" s="400"/>
      <c r="I40" s="401"/>
      <c r="J40" s="399" t="s">
        <v>134</v>
      </c>
      <c r="K40" s="400"/>
      <c r="L40" s="400"/>
      <c r="M40" s="402"/>
      <c r="N40" s="403" t="s">
        <v>118</v>
      </c>
      <c r="O40" s="400"/>
      <c r="P40" s="400"/>
      <c r="Q40" s="402"/>
      <c r="R40" s="454"/>
      <c r="S40" s="455"/>
      <c r="T40" s="455"/>
      <c r="U40" s="455"/>
      <c r="V40" s="455"/>
      <c r="W40" s="455"/>
      <c r="X40" s="455"/>
      <c r="Y40" s="456"/>
    </row>
    <row r="41" spans="2:25" ht="19.5" customHeight="1">
      <c r="B41" s="129"/>
      <c r="C41" s="437" t="s">
        <v>129</v>
      </c>
      <c r="D41" s="438"/>
      <c r="E41" s="439"/>
      <c r="F41" s="399" t="s">
        <v>127</v>
      </c>
      <c r="G41" s="400"/>
      <c r="H41" s="400"/>
      <c r="I41" s="401"/>
      <c r="J41" s="399" t="s">
        <v>134</v>
      </c>
      <c r="K41" s="400"/>
      <c r="L41" s="400"/>
      <c r="M41" s="402"/>
      <c r="N41" s="403" t="s">
        <v>118</v>
      </c>
      <c r="O41" s="400"/>
      <c r="P41" s="400"/>
      <c r="Q41" s="402"/>
      <c r="R41" s="454"/>
      <c r="S41" s="455"/>
      <c r="T41" s="455"/>
      <c r="U41" s="455"/>
      <c r="V41" s="455"/>
      <c r="W41" s="455"/>
      <c r="X41" s="455"/>
      <c r="Y41" s="456"/>
    </row>
    <row r="42" spans="2:25" ht="19.5" customHeight="1">
      <c r="B42" s="129"/>
      <c r="C42" s="443" t="s">
        <v>130</v>
      </c>
      <c r="D42" s="444"/>
      <c r="E42" s="445"/>
      <c r="F42" s="399" t="s">
        <v>127</v>
      </c>
      <c r="G42" s="400"/>
      <c r="H42" s="400"/>
      <c r="I42" s="401"/>
      <c r="J42" s="399" t="s">
        <v>134</v>
      </c>
      <c r="K42" s="400"/>
      <c r="L42" s="400"/>
      <c r="M42" s="402"/>
      <c r="N42" s="403" t="s">
        <v>118</v>
      </c>
      <c r="O42" s="400"/>
      <c r="P42" s="400"/>
      <c r="Q42" s="402"/>
      <c r="R42" s="454"/>
      <c r="S42" s="455"/>
      <c r="T42" s="455"/>
      <c r="U42" s="455"/>
      <c r="V42" s="455"/>
      <c r="W42" s="455"/>
      <c r="X42" s="455"/>
      <c r="Y42" s="456"/>
    </row>
    <row r="43" spans="2:25" ht="19.5" customHeight="1">
      <c r="B43" s="130"/>
      <c r="C43" s="443" t="s">
        <v>127</v>
      </c>
      <c r="D43" s="444"/>
      <c r="E43" s="445"/>
      <c r="F43" s="399" t="s">
        <v>127</v>
      </c>
      <c r="G43" s="400"/>
      <c r="H43" s="400"/>
      <c r="I43" s="401"/>
      <c r="J43" s="399" t="s">
        <v>134</v>
      </c>
      <c r="K43" s="400"/>
      <c r="L43" s="400"/>
      <c r="M43" s="402"/>
      <c r="N43" s="403" t="s">
        <v>118</v>
      </c>
      <c r="O43" s="400"/>
      <c r="P43" s="400"/>
      <c r="Q43" s="402"/>
      <c r="R43" s="454"/>
      <c r="S43" s="455"/>
      <c r="T43" s="455"/>
      <c r="U43" s="455"/>
      <c r="V43" s="455"/>
      <c r="W43" s="455"/>
      <c r="X43" s="455"/>
      <c r="Y43" s="456"/>
    </row>
    <row r="44" spans="2:25" ht="19.5" customHeight="1">
      <c r="B44" s="440" t="s">
        <v>138</v>
      </c>
      <c r="C44" s="441"/>
      <c r="D44" s="441"/>
      <c r="E44" s="442"/>
      <c r="F44" s="336"/>
      <c r="G44" s="337"/>
      <c r="H44" s="337"/>
      <c r="I44" s="347"/>
      <c r="J44" s="336"/>
      <c r="K44" s="337"/>
      <c r="L44" s="337"/>
      <c r="M44" s="337"/>
      <c r="N44" s="346"/>
      <c r="O44" s="337"/>
      <c r="P44" s="337"/>
      <c r="Q44" s="338"/>
      <c r="R44" s="337"/>
      <c r="S44" s="337"/>
      <c r="T44" s="337"/>
      <c r="U44" s="337"/>
      <c r="V44" s="337"/>
      <c r="W44" s="337"/>
      <c r="X44" s="337"/>
      <c r="Y44" s="449"/>
    </row>
    <row r="45" spans="2:25" ht="19.5" customHeight="1">
      <c r="B45" s="129"/>
      <c r="C45" s="443" t="s">
        <v>131</v>
      </c>
      <c r="D45" s="444"/>
      <c r="E45" s="445"/>
      <c r="F45" s="399" t="s">
        <v>127</v>
      </c>
      <c r="G45" s="400"/>
      <c r="H45" s="400"/>
      <c r="I45" s="401"/>
      <c r="J45" s="399" t="s">
        <v>134</v>
      </c>
      <c r="K45" s="400"/>
      <c r="L45" s="400"/>
      <c r="M45" s="402"/>
      <c r="N45" s="403" t="s">
        <v>118</v>
      </c>
      <c r="O45" s="400"/>
      <c r="P45" s="400"/>
      <c r="Q45" s="402"/>
      <c r="R45" s="337"/>
      <c r="S45" s="337"/>
      <c r="T45" s="337"/>
      <c r="U45" s="337"/>
      <c r="V45" s="337"/>
      <c r="W45" s="337"/>
      <c r="X45" s="337"/>
      <c r="Y45" s="449"/>
    </row>
    <row r="46" spans="2:25" ht="19.5" customHeight="1">
      <c r="B46" s="129"/>
      <c r="C46" s="443" t="s">
        <v>132</v>
      </c>
      <c r="D46" s="444"/>
      <c r="E46" s="445"/>
      <c r="F46" s="399" t="s">
        <v>127</v>
      </c>
      <c r="G46" s="400"/>
      <c r="H46" s="400"/>
      <c r="I46" s="401"/>
      <c r="J46" s="399" t="s">
        <v>134</v>
      </c>
      <c r="K46" s="400"/>
      <c r="L46" s="400"/>
      <c r="M46" s="402"/>
      <c r="N46" s="403" t="s">
        <v>118</v>
      </c>
      <c r="O46" s="400"/>
      <c r="P46" s="400"/>
      <c r="Q46" s="402"/>
      <c r="R46" s="337"/>
      <c r="S46" s="337"/>
      <c r="T46" s="337"/>
      <c r="U46" s="337"/>
      <c r="V46" s="337"/>
      <c r="W46" s="337"/>
      <c r="X46" s="337"/>
      <c r="Y46" s="449"/>
    </row>
    <row r="47" spans="2:25" ht="19.5" customHeight="1">
      <c r="B47" s="129"/>
      <c r="C47" s="437" t="s">
        <v>133</v>
      </c>
      <c r="D47" s="438"/>
      <c r="E47" s="439"/>
      <c r="F47" s="399" t="s">
        <v>127</v>
      </c>
      <c r="G47" s="400"/>
      <c r="H47" s="400"/>
      <c r="I47" s="401"/>
      <c r="J47" s="399" t="s">
        <v>134</v>
      </c>
      <c r="K47" s="400"/>
      <c r="L47" s="400"/>
      <c r="M47" s="402"/>
      <c r="N47" s="403" t="s">
        <v>118</v>
      </c>
      <c r="O47" s="400"/>
      <c r="P47" s="400"/>
      <c r="Q47" s="402"/>
      <c r="R47" s="337"/>
      <c r="S47" s="337"/>
      <c r="T47" s="337"/>
      <c r="U47" s="337"/>
      <c r="V47" s="337"/>
      <c r="W47" s="337"/>
      <c r="X47" s="337"/>
      <c r="Y47" s="449"/>
    </row>
    <row r="48" spans="2:25" ht="19.5" customHeight="1" thickBot="1">
      <c r="B48" s="161"/>
      <c r="C48" s="450" t="s">
        <v>118</v>
      </c>
      <c r="D48" s="451"/>
      <c r="E48" s="452"/>
      <c r="F48" s="399" t="s">
        <v>127</v>
      </c>
      <c r="G48" s="400"/>
      <c r="H48" s="400"/>
      <c r="I48" s="401"/>
      <c r="J48" s="399" t="s">
        <v>134</v>
      </c>
      <c r="K48" s="400"/>
      <c r="L48" s="400"/>
      <c r="M48" s="402"/>
      <c r="N48" s="446" t="s">
        <v>118</v>
      </c>
      <c r="O48" s="447"/>
      <c r="P48" s="447"/>
      <c r="Q48" s="448"/>
      <c r="R48" s="378"/>
      <c r="S48" s="378"/>
      <c r="T48" s="378"/>
      <c r="U48" s="378"/>
      <c r="V48" s="378"/>
      <c r="W48" s="378"/>
      <c r="X48" s="378"/>
      <c r="Y48" s="453"/>
    </row>
    <row r="49" spans="1:25" ht="12" customHeight="1">
      <c r="A49" s="93"/>
      <c r="B49" s="123"/>
      <c r="C49" s="123"/>
      <c r="D49" s="123"/>
      <c r="E49" s="123"/>
      <c r="F49" s="88"/>
      <c r="G49" s="88"/>
      <c r="H49" s="88"/>
      <c r="I49" s="88"/>
      <c r="J49" s="88"/>
      <c r="K49" s="88"/>
      <c r="L49" s="88"/>
      <c r="M49" s="88"/>
      <c r="N49" s="47"/>
      <c r="O49" s="47"/>
      <c r="P49" s="47"/>
      <c r="Q49" s="47"/>
      <c r="R49" s="88"/>
      <c r="S49" s="88"/>
      <c r="T49" s="88"/>
      <c r="U49" s="88"/>
      <c r="V49" s="88"/>
      <c r="W49" s="88"/>
      <c r="X49" s="88"/>
      <c r="Y49" s="88"/>
    </row>
    <row r="50" spans="2:25" ht="4.5" customHeight="1">
      <c r="B50" s="96"/>
      <c r="C50" s="96"/>
      <c r="D50" s="96"/>
      <c r="E50" s="96"/>
      <c r="F50" s="96"/>
      <c r="G50" s="97"/>
      <c r="H50" s="96"/>
      <c r="I50" s="96"/>
      <c r="J50" s="96"/>
      <c r="K50" s="96"/>
      <c r="L50" s="96"/>
      <c r="M50" s="96"/>
      <c r="N50" s="98"/>
      <c r="O50" s="96"/>
      <c r="P50" s="96"/>
      <c r="Q50" s="96"/>
      <c r="R50" s="96"/>
      <c r="S50" s="96"/>
      <c r="T50" s="96"/>
      <c r="U50" s="98"/>
      <c r="V50" s="96"/>
      <c r="W50" s="96"/>
      <c r="X50" s="96"/>
      <c r="Y50" s="99"/>
    </row>
    <row r="51" spans="1:26" ht="13.5">
      <c r="A51" s="501" t="s">
        <v>63</v>
      </c>
      <c r="B51" s="501"/>
      <c r="C51" s="501"/>
      <c r="D51" s="501"/>
      <c r="E51" s="501"/>
      <c r="F51" s="501"/>
      <c r="G51" s="501"/>
      <c r="H51" s="501"/>
      <c r="I51" s="501"/>
      <c r="J51" s="501"/>
      <c r="K51" s="501"/>
      <c r="L51" s="501"/>
      <c r="M51" s="501"/>
      <c r="N51" s="501"/>
      <c r="O51" s="501"/>
      <c r="P51" s="501"/>
      <c r="Q51" s="501"/>
      <c r="R51" s="501"/>
      <c r="S51" s="501"/>
      <c r="T51" s="501"/>
      <c r="U51" s="501"/>
      <c r="V51" s="501"/>
      <c r="W51" s="501"/>
      <c r="X51" s="501"/>
      <c r="Y51" s="501"/>
      <c r="Z51" s="501"/>
    </row>
    <row r="53" ht="18" customHeight="1">
      <c r="A53" s="100" t="s">
        <v>165</v>
      </c>
    </row>
    <row r="54" spans="1:26" ht="4.5" customHeight="1">
      <c r="A54" s="101"/>
      <c r="B54" s="102"/>
      <c r="C54" s="102"/>
      <c r="D54" s="102"/>
      <c r="E54" s="102"/>
      <c r="F54" s="102"/>
      <c r="G54" s="102"/>
      <c r="H54" s="102"/>
      <c r="I54" s="102"/>
      <c r="J54" s="102"/>
      <c r="K54" s="102"/>
      <c r="L54" s="102"/>
      <c r="M54" s="102"/>
      <c r="N54" s="103"/>
      <c r="O54" s="102"/>
      <c r="P54" s="102"/>
      <c r="Q54" s="102"/>
      <c r="R54" s="102"/>
      <c r="S54" s="102"/>
      <c r="T54" s="102"/>
      <c r="U54" s="103"/>
      <c r="V54" s="102"/>
      <c r="W54" s="102"/>
      <c r="X54" s="102"/>
      <c r="Y54" s="104"/>
      <c r="Z54" s="102"/>
    </row>
    <row r="55" spans="1:26" ht="7.5" customHeight="1">
      <c r="A55" s="105"/>
      <c r="B55" s="106"/>
      <c r="C55" s="106"/>
      <c r="D55" s="106"/>
      <c r="E55" s="106"/>
      <c r="F55" s="106"/>
      <c r="G55" s="106"/>
      <c r="H55" s="106"/>
      <c r="I55" s="106"/>
      <c r="J55" s="106"/>
      <c r="K55" s="106"/>
      <c r="L55" s="106"/>
      <c r="M55" s="106"/>
      <c r="N55" s="107"/>
      <c r="O55" s="106"/>
      <c r="P55" s="106"/>
      <c r="Q55" s="106"/>
      <c r="R55" s="106"/>
      <c r="S55" s="106"/>
      <c r="T55" s="106"/>
      <c r="U55" s="107"/>
      <c r="V55" s="106"/>
      <c r="W55" s="106"/>
      <c r="X55" s="106"/>
      <c r="Y55" s="108"/>
      <c r="Z55" s="109"/>
    </row>
    <row r="56" spans="1:26" ht="21" customHeight="1">
      <c r="A56" s="110" t="s">
        <v>157</v>
      </c>
      <c r="B56" s="93"/>
      <c r="C56" s="93"/>
      <c r="D56" s="93"/>
      <c r="E56" s="93"/>
      <c r="F56" s="93"/>
      <c r="G56" s="93"/>
      <c r="H56" s="93"/>
      <c r="I56" s="93"/>
      <c r="J56" s="93"/>
      <c r="K56" s="93"/>
      <c r="L56" s="93"/>
      <c r="M56" s="93"/>
      <c r="N56" s="94"/>
      <c r="O56" s="93"/>
      <c r="P56" s="93"/>
      <c r="Q56" s="93"/>
      <c r="R56" s="93"/>
      <c r="S56" s="93"/>
      <c r="T56" s="93"/>
      <c r="U56" s="94"/>
      <c r="V56" s="93"/>
      <c r="W56" s="93"/>
      <c r="X56" s="93"/>
      <c r="Y56" s="95"/>
      <c r="Z56" s="111"/>
    </row>
    <row r="57" spans="1:25" ht="13.5" customHeight="1">
      <c r="A57" s="112"/>
      <c r="B57" s="93"/>
      <c r="C57" s="93"/>
      <c r="D57" s="93"/>
      <c r="E57" s="93"/>
      <c r="F57" s="93"/>
      <c r="G57" s="93"/>
      <c r="H57" s="93"/>
      <c r="I57" s="93"/>
      <c r="J57" s="93"/>
      <c r="K57" s="93"/>
      <c r="L57" s="93"/>
      <c r="M57" s="93"/>
      <c r="N57" s="93"/>
      <c r="O57" s="93"/>
      <c r="P57" s="93"/>
      <c r="Q57" s="93"/>
      <c r="R57" s="93"/>
      <c r="S57" s="326">
        <v>43221</v>
      </c>
      <c r="T57" s="326"/>
      <c r="U57" s="326"/>
      <c r="V57" s="326"/>
      <c r="W57" s="326"/>
      <c r="X57" s="326"/>
      <c r="Y57" s="90" t="s">
        <v>156</v>
      </c>
    </row>
    <row r="58" spans="1:26" ht="15.75" customHeight="1">
      <c r="A58" s="112" t="s">
        <v>85</v>
      </c>
      <c r="B58" s="93"/>
      <c r="C58" s="93"/>
      <c r="D58" s="93"/>
      <c r="E58" s="93"/>
      <c r="F58" s="93"/>
      <c r="G58" s="93"/>
      <c r="H58" s="93"/>
      <c r="I58" s="93"/>
      <c r="J58" s="93"/>
      <c r="K58" s="93"/>
      <c r="L58" s="93"/>
      <c r="M58" s="93"/>
      <c r="N58" s="94"/>
      <c r="O58" s="93"/>
      <c r="P58" s="93"/>
      <c r="Q58" s="93"/>
      <c r="R58" s="93"/>
      <c r="S58" s="93"/>
      <c r="T58" s="93"/>
      <c r="U58" s="94"/>
      <c r="V58" s="390" t="s">
        <v>30</v>
      </c>
      <c r="W58" s="390"/>
      <c r="X58" s="390"/>
      <c r="Y58" s="390"/>
      <c r="Z58" s="111"/>
    </row>
    <row r="59" spans="1:26" ht="4.5" customHeight="1" thickBot="1">
      <c r="A59" s="112"/>
      <c r="B59" s="93"/>
      <c r="C59" s="93"/>
      <c r="D59" s="93"/>
      <c r="E59" s="93"/>
      <c r="F59" s="93"/>
      <c r="G59" s="93"/>
      <c r="H59" s="93"/>
      <c r="I59" s="93"/>
      <c r="J59" s="93"/>
      <c r="K59" s="93"/>
      <c r="L59" s="93"/>
      <c r="M59" s="93"/>
      <c r="N59" s="94"/>
      <c r="O59" s="93"/>
      <c r="P59" s="93"/>
      <c r="Q59" s="93"/>
      <c r="R59" s="93"/>
      <c r="S59" s="93"/>
      <c r="T59" s="93"/>
      <c r="U59" s="94"/>
      <c r="V59" s="391"/>
      <c r="W59" s="391"/>
      <c r="X59" s="391"/>
      <c r="Y59" s="391"/>
      <c r="Z59" s="111"/>
    </row>
    <row r="60" spans="1:26" ht="20.25" customHeight="1">
      <c r="A60" s="112"/>
      <c r="B60" s="383" t="s">
        <v>39</v>
      </c>
      <c r="C60" s="384"/>
      <c r="D60" s="384"/>
      <c r="E60" s="392"/>
      <c r="F60" s="408" t="s">
        <v>29</v>
      </c>
      <c r="G60" s="392"/>
      <c r="H60" s="408" t="s">
        <v>53</v>
      </c>
      <c r="I60" s="392"/>
      <c r="J60" s="408" t="s">
        <v>54</v>
      </c>
      <c r="K60" s="384"/>
      <c r="L60" s="392"/>
      <c r="M60" s="408" t="s">
        <v>83</v>
      </c>
      <c r="N60" s="384"/>
      <c r="O60" s="384"/>
      <c r="P60" s="384"/>
      <c r="Q60" s="425" t="s">
        <v>84</v>
      </c>
      <c r="R60" s="426"/>
      <c r="S60" s="426"/>
      <c r="T60" s="427"/>
      <c r="U60" s="384" t="s">
        <v>40</v>
      </c>
      <c r="V60" s="384"/>
      <c r="W60" s="384"/>
      <c r="X60" s="384"/>
      <c r="Y60" s="409"/>
      <c r="Z60" s="111"/>
    </row>
    <row r="61" spans="1:26" ht="21" customHeight="1">
      <c r="A61" s="112"/>
      <c r="B61" s="385" t="s">
        <v>158</v>
      </c>
      <c r="C61" s="353"/>
      <c r="D61" s="353"/>
      <c r="E61" s="354"/>
      <c r="F61" s="376">
        <v>54</v>
      </c>
      <c r="G61" s="354"/>
      <c r="H61" s="376" t="s">
        <v>14</v>
      </c>
      <c r="I61" s="354"/>
      <c r="J61" s="376" t="s">
        <v>164</v>
      </c>
      <c r="K61" s="353"/>
      <c r="L61" s="354"/>
      <c r="M61" s="376">
        <v>800</v>
      </c>
      <c r="N61" s="353"/>
      <c r="O61" s="353"/>
      <c r="P61" s="353"/>
      <c r="Q61" s="463" t="s">
        <v>120</v>
      </c>
      <c r="R61" s="353"/>
      <c r="S61" s="353"/>
      <c r="T61" s="424"/>
      <c r="U61" s="468" t="s">
        <v>94</v>
      </c>
      <c r="V61" s="468"/>
      <c r="W61" s="468"/>
      <c r="X61" s="468"/>
      <c r="Y61" s="469"/>
      <c r="Z61" s="111"/>
    </row>
    <row r="62" spans="1:26" ht="21" customHeight="1">
      <c r="A62" s="112"/>
      <c r="B62" s="361" t="s">
        <v>159</v>
      </c>
      <c r="C62" s="337"/>
      <c r="D62" s="337"/>
      <c r="E62" s="347"/>
      <c r="F62" s="336">
        <v>52</v>
      </c>
      <c r="G62" s="347"/>
      <c r="H62" s="336" t="s">
        <v>15</v>
      </c>
      <c r="I62" s="347"/>
      <c r="J62" s="336" t="s">
        <v>92</v>
      </c>
      <c r="K62" s="337"/>
      <c r="L62" s="347"/>
      <c r="M62" s="336">
        <v>50</v>
      </c>
      <c r="N62" s="337"/>
      <c r="O62" s="337"/>
      <c r="P62" s="337"/>
      <c r="Q62" s="346">
        <v>50</v>
      </c>
      <c r="R62" s="337"/>
      <c r="S62" s="337"/>
      <c r="T62" s="338"/>
      <c r="U62" s="466"/>
      <c r="V62" s="466"/>
      <c r="W62" s="466"/>
      <c r="X62" s="466"/>
      <c r="Y62" s="467"/>
      <c r="Z62" s="111"/>
    </row>
    <row r="63" spans="1:26" ht="21" customHeight="1">
      <c r="A63" s="112"/>
      <c r="B63" s="361" t="s">
        <v>160</v>
      </c>
      <c r="C63" s="337"/>
      <c r="D63" s="337"/>
      <c r="E63" s="347"/>
      <c r="F63" s="336">
        <v>26</v>
      </c>
      <c r="G63" s="347"/>
      <c r="H63" s="336" t="s">
        <v>16</v>
      </c>
      <c r="I63" s="347"/>
      <c r="J63" s="336" t="s">
        <v>19</v>
      </c>
      <c r="K63" s="337"/>
      <c r="L63" s="347"/>
      <c r="M63" s="336" t="s">
        <v>61</v>
      </c>
      <c r="N63" s="337"/>
      <c r="O63" s="337"/>
      <c r="P63" s="337"/>
      <c r="Q63" s="346" t="s">
        <v>61</v>
      </c>
      <c r="R63" s="337"/>
      <c r="S63" s="337"/>
      <c r="T63" s="338"/>
      <c r="U63" s="435"/>
      <c r="V63" s="435"/>
      <c r="W63" s="435"/>
      <c r="X63" s="435"/>
      <c r="Y63" s="436"/>
      <c r="Z63" s="111"/>
    </row>
    <row r="64" spans="1:26" ht="21" customHeight="1">
      <c r="A64" s="112"/>
      <c r="B64" s="361" t="s">
        <v>161</v>
      </c>
      <c r="C64" s="337"/>
      <c r="D64" s="337"/>
      <c r="E64" s="347"/>
      <c r="F64" s="336">
        <v>20</v>
      </c>
      <c r="G64" s="347"/>
      <c r="H64" s="336" t="s">
        <v>17</v>
      </c>
      <c r="I64" s="347"/>
      <c r="J64" s="336" t="s">
        <v>20</v>
      </c>
      <c r="K64" s="337"/>
      <c r="L64" s="347"/>
      <c r="M64" s="336" t="s">
        <v>42</v>
      </c>
      <c r="N64" s="337"/>
      <c r="O64" s="337"/>
      <c r="P64" s="337"/>
      <c r="Q64" s="346" t="s">
        <v>42</v>
      </c>
      <c r="R64" s="337"/>
      <c r="S64" s="337"/>
      <c r="T64" s="338"/>
      <c r="U64" s="435"/>
      <c r="V64" s="435"/>
      <c r="W64" s="435"/>
      <c r="X64" s="435"/>
      <c r="Y64" s="436"/>
      <c r="Z64" s="111"/>
    </row>
    <row r="65" spans="1:26" ht="21" customHeight="1" thickBot="1">
      <c r="A65" s="112"/>
      <c r="B65" s="344" t="s">
        <v>162</v>
      </c>
      <c r="C65" s="345"/>
      <c r="D65" s="345"/>
      <c r="E65" s="375"/>
      <c r="F65" s="374">
        <v>15</v>
      </c>
      <c r="G65" s="375"/>
      <c r="H65" s="374" t="s">
        <v>18</v>
      </c>
      <c r="I65" s="375"/>
      <c r="J65" s="374" t="s">
        <v>21</v>
      </c>
      <c r="K65" s="345"/>
      <c r="L65" s="375"/>
      <c r="M65" s="374" t="s">
        <v>43</v>
      </c>
      <c r="N65" s="345"/>
      <c r="O65" s="345"/>
      <c r="P65" s="345"/>
      <c r="Q65" s="358" t="s">
        <v>43</v>
      </c>
      <c r="R65" s="342"/>
      <c r="S65" s="342"/>
      <c r="T65" s="343"/>
      <c r="U65" s="464"/>
      <c r="V65" s="464"/>
      <c r="W65" s="464"/>
      <c r="X65" s="464"/>
      <c r="Y65" s="465"/>
      <c r="Z65" s="111"/>
    </row>
    <row r="66" spans="1:26" ht="15.75" customHeight="1">
      <c r="A66" s="112"/>
      <c r="B66" s="164" t="s">
        <v>151</v>
      </c>
      <c r="C66" s="94"/>
      <c r="D66" s="94"/>
      <c r="E66" s="94"/>
      <c r="F66" s="94"/>
      <c r="G66" s="93"/>
      <c r="H66" s="93"/>
      <c r="I66" s="93"/>
      <c r="J66" s="93"/>
      <c r="K66" s="93"/>
      <c r="L66" s="93"/>
      <c r="M66" s="93"/>
      <c r="N66" s="94"/>
      <c r="O66" s="95"/>
      <c r="P66" s="95"/>
      <c r="Q66" s="95"/>
      <c r="R66" s="93"/>
      <c r="S66" s="93"/>
      <c r="T66" s="93"/>
      <c r="U66" s="94"/>
      <c r="V66" s="95"/>
      <c r="W66" s="95"/>
      <c r="X66" s="95"/>
      <c r="Y66" s="93"/>
      <c r="Z66" s="111"/>
    </row>
    <row r="67" spans="1:26" ht="15" customHeight="1">
      <c r="A67" s="112"/>
      <c r="B67" s="94" t="s">
        <v>93</v>
      </c>
      <c r="C67" s="93"/>
      <c r="D67" s="93"/>
      <c r="E67" s="93"/>
      <c r="F67" s="93"/>
      <c r="G67" s="93"/>
      <c r="H67" s="93"/>
      <c r="I67" s="93"/>
      <c r="J67" s="93"/>
      <c r="K67" s="93"/>
      <c r="L67" s="93"/>
      <c r="M67" s="93"/>
      <c r="N67" s="94"/>
      <c r="O67" s="95"/>
      <c r="P67" s="95"/>
      <c r="Q67" s="95"/>
      <c r="R67" s="93"/>
      <c r="S67" s="93"/>
      <c r="T67" s="93"/>
      <c r="U67" s="94"/>
      <c r="V67" s="95"/>
      <c r="W67" s="95"/>
      <c r="X67" s="95"/>
      <c r="Y67" s="93"/>
      <c r="Z67" s="111"/>
    </row>
    <row r="68" spans="1:26" ht="15" customHeight="1">
      <c r="A68" s="112"/>
      <c r="B68" s="93"/>
      <c r="C68" s="93"/>
      <c r="D68" s="93"/>
      <c r="E68" s="93"/>
      <c r="F68" s="93"/>
      <c r="G68" s="93"/>
      <c r="H68" s="93"/>
      <c r="I68" s="93"/>
      <c r="J68" s="93"/>
      <c r="K68" s="93"/>
      <c r="L68" s="93"/>
      <c r="M68" s="93"/>
      <c r="N68" s="94"/>
      <c r="O68" s="95"/>
      <c r="P68" s="95"/>
      <c r="Q68" s="95"/>
      <c r="R68" s="93"/>
      <c r="S68" s="93"/>
      <c r="T68" s="93"/>
      <c r="U68" s="94"/>
      <c r="V68" s="95"/>
      <c r="W68" s="95"/>
      <c r="X68" s="95"/>
      <c r="Y68" s="93"/>
      <c r="Z68" s="111"/>
    </row>
    <row r="69" spans="1:26" ht="15.75" customHeight="1">
      <c r="A69" s="112" t="s">
        <v>110</v>
      </c>
      <c r="B69" s="93"/>
      <c r="C69" s="93"/>
      <c r="D69" s="93"/>
      <c r="E69" s="93"/>
      <c r="F69" s="93"/>
      <c r="G69" s="93"/>
      <c r="H69" s="93"/>
      <c r="I69" s="93"/>
      <c r="J69" s="93"/>
      <c r="K69" s="93"/>
      <c r="L69" s="93"/>
      <c r="M69" s="93"/>
      <c r="N69" s="94"/>
      <c r="O69" s="95"/>
      <c r="P69" s="95"/>
      <c r="Q69" s="95"/>
      <c r="R69" s="93"/>
      <c r="S69" s="93"/>
      <c r="T69" s="93"/>
      <c r="U69" s="94"/>
      <c r="V69" s="95"/>
      <c r="W69" s="390" t="s">
        <v>45</v>
      </c>
      <c r="X69" s="390"/>
      <c r="Y69" s="390"/>
      <c r="Z69" s="111"/>
    </row>
    <row r="70" spans="1:26" ht="4.5" customHeight="1" thickBot="1">
      <c r="A70" s="112"/>
      <c r="B70" s="93"/>
      <c r="C70" s="93"/>
      <c r="D70" s="93"/>
      <c r="E70" s="93"/>
      <c r="F70" s="93"/>
      <c r="G70" s="93"/>
      <c r="H70" s="93"/>
      <c r="I70" s="93"/>
      <c r="J70" s="93"/>
      <c r="K70" s="93"/>
      <c r="L70" s="93"/>
      <c r="M70" s="93"/>
      <c r="N70" s="94"/>
      <c r="O70" s="95"/>
      <c r="P70" s="95"/>
      <c r="Q70" s="95"/>
      <c r="R70" s="93"/>
      <c r="S70" s="93"/>
      <c r="T70" s="93"/>
      <c r="U70" s="94"/>
      <c r="V70" s="95"/>
      <c r="W70" s="391"/>
      <c r="X70" s="391"/>
      <c r="Y70" s="391"/>
      <c r="Z70" s="111"/>
    </row>
    <row r="71" spans="1:26" ht="20.25" customHeight="1">
      <c r="A71" s="112"/>
      <c r="B71" s="383" t="s">
        <v>39</v>
      </c>
      <c r="C71" s="384"/>
      <c r="D71" s="384"/>
      <c r="E71" s="392"/>
      <c r="F71" s="408" t="s">
        <v>29</v>
      </c>
      <c r="G71" s="392"/>
      <c r="H71" s="408" t="s">
        <v>62</v>
      </c>
      <c r="I71" s="384"/>
      <c r="J71" s="384"/>
      <c r="K71" s="384"/>
      <c r="L71" s="384"/>
      <c r="M71" s="428" t="s">
        <v>86</v>
      </c>
      <c r="N71" s="369"/>
      <c r="O71" s="369"/>
      <c r="P71" s="429"/>
      <c r="Q71" s="368" t="s">
        <v>87</v>
      </c>
      <c r="R71" s="369"/>
      <c r="S71" s="369"/>
      <c r="T71" s="370"/>
      <c r="U71" s="384" t="s">
        <v>40</v>
      </c>
      <c r="V71" s="384"/>
      <c r="W71" s="384"/>
      <c r="X71" s="384"/>
      <c r="Y71" s="409"/>
      <c r="Z71" s="111"/>
    </row>
    <row r="72" spans="1:26" ht="30" customHeight="1">
      <c r="A72" s="112"/>
      <c r="B72" s="362" t="s">
        <v>163</v>
      </c>
      <c r="C72" s="363"/>
      <c r="D72" s="363"/>
      <c r="E72" s="364"/>
      <c r="F72" s="376">
        <v>60</v>
      </c>
      <c r="G72" s="354"/>
      <c r="H72" s="376" t="s">
        <v>22</v>
      </c>
      <c r="I72" s="353"/>
      <c r="J72" s="353"/>
      <c r="K72" s="353"/>
      <c r="L72" s="354"/>
      <c r="M72" s="474">
        <v>1375</v>
      </c>
      <c r="N72" s="475"/>
      <c r="O72" s="475"/>
      <c r="P72" s="476"/>
      <c r="Q72" s="376" t="s">
        <v>98</v>
      </c>
      <c r="R72" s="353"/>
      <c r="S72" s="353"/>
      <c r="T72" s="424"/>
      <c r="U72" s="480" t="s">
        <v>149</v>
      </c>
      <c r="V72" s="481"/>
      <c r="W72" s="481"/>
      <c r="X72" s="481"/>
      <c r="Y72" s="482"/>
      <c r="Z72" s="111"/>
    </row>
    <row r="73" spans="1:26" ht="30" customHeight="1">
      <c r="A73" s="112"/>
      <c r="B73" s="387"/>
      <c r="C73" s="388"/>
      <c r="D73" s="388"/>
      <c r="E73" s="389"/>
      <c r="F73" s="336" t="s">
        <v>66</v>
      </c>
      <c r="G73" s="347"/>
      <c r="H73" s="336" t="s">
        <v>44</v>
      </c>
      <c r="I73" s="337"/>
      <c r="J73" s="337"/>
      <c r="K73" s="337"/>
      <c r="L73" s="347"/>
      <c r="M73" s="477" t="s">
        <v>148</v>
      </c>
      <c r="N73" s="478"/>
      <c r="O73" s="478"/>
      <c r="P73" s="478"/>
      <c r="Q73" s="478"/>
      <c r="R73" s="478"/>
      <c r="S73" s="478"/>
      <c r="T73" s="479"/>
      <c r="U73" s="483"/>
      <c r="V73" s="484"/>
      <c r="W73" s="484"/>
      <c r="X73" s="484"/>
      <c r="Y73" s="485"/>
      <c r="Z73" s="111"/>
    </row>
    <row r="74" spans="1:26" ht="21" customHeight="1">
      <c r="A74" s="112"/>
      <c r="B74" s="387"/>
      <c r="C74" s="388"/>
      <c r="D74" s="388"/>
      <c r="E74" s="389"/>
      <c r="F74" s="336" t="s">
        <v>66</v>
      </c>
      <c r="G74" s="347"/>
      <c r="H74" s="336" t="s">
        <v>37</v>
      </c>
      <c r="I74" s="337"/>
      <c r="J74" s="337"/>
      <c r="K74" s="337"/>
      <c r="L74" s="347"/>
      <c r="M74" s="346" t="s">
        <v>98</v>
      </c>
      <c r="N74" s="337"/>
      <c r="O74" s="337"/>
      <c r="P74" s="347"/>
      <c r="Q74" s="336">
        <v>300</v>
      </c>
      <c r="R74" s="337"/>
      <c r="S74" s="337"/>
      <c r="T74" s="338"/>
      <c r="U74" s="435" t="s">
        <v>96</v>
      </c>
      <c r="V74" s="435"/>
      <c r="W74" s="435"/>
      <c r="X74" s="435"/>
      <c r="Y74" s="436"/>
      <c r="Z74" s="111"/>
    </row>
    <row r="75" spans="1:26" ht="21" customHeight="1">
      <c r="A75" s="112"/>
      <c r="B75" s="365"/>
      <c r="C75" s="366"/>
      <c r="D75" s="366"/>
      <c r="E75" s="367"/>
      <c r="F75" s="374" t="s">
        <v>66</v>
      </c>
      <c r="G75" s="375"/>
      <c r="H75" s="374" t="s">
        <v>95</v>
      </c>
      <c r="I75" s="345"/>
      <c r="J75" s="345"/>
      <c r="K75" s="345"/>
      <c r="L75" s="375"/>
      <c r="M75" s="377" t="s">
        <v>98</v>
      </c>
      <c r="N75" s="378"/>
      <c r="O75" s="378"/>
      <c r="P75" s="379"/>
      <c r="Q75" s="470">
        <v>200</v>
      </c>
      <c r="R75" s="378"/>
      <c r="S75" s="378"/>
      <c r="T75" s="471"/>
      <c r="U75" s="472" t="s">
        <v>97</v>
      </c>
      <c r="V75" s="472"/>
      <c r="W75" s="472"/>
      <c r="X75" s="472"/>
      <c r="Y75" s="473"/>
      <c r="Z75" s="111"/>
    </row>
    <row r="76" spans="1:26" ht="21" customHeight="1">
      <c r="A76" s="112"/>
      <c r="B76" s="362" t="s">
        <v>159</v>
      </c>
      <c r="C76" s="363"/>
      <c r="D76" s="363"/>
      <c r="E76" s="364"/>
      <c r="F76" s="376">
        <v>58</v>
      </c>
      <c r="G76" s="354"/>
      <c r="H76" s="376" t="s">
        <v>23</v>
      </c>
      <c r="I76" s="353"/>
      <c r="J76" s="353"/>
      <c r="K76" s="353"/>
      <c r="L76" s="354"/>
      <c r="M76" s="352" t="s">
        <v>98</v>
      </c>
      <c r="N76" s="353"/>
      <c r="O76" s="353"/>
      <c r="P76" s="354"/>
      <c r="Q76" s="376" t="s">
        <v>98</v>
      </c>
      <c r="R76" s="353"/>
      <c r="S76" s="353"/>
      <c r="T76" s="424"/>
      <c r="U76" s="490"/>
      <c r="V76" s="490"/>
      <c r="W76" s="490"/>
      <c r="X76" s="490"/>
      <c r="Y76" s="491"/>
      <c r="Z76" s="111"/>
    </row>
    <row r="77" spans="1:26" ht="21" customHeight="1">
      <c r="A77" s="112"/>
      <c r="B77" s="365"/>
      <c r="C77" s="366"/>
      <c r="D77" s="366"/>
      <c r="E77" s="367"/>
      <c r="F77" s="374">
        <v>59</v>
      </c>
      <c r="G77" s="375"/>
      <c r="H77" s="374" t="s">
        <v>26</v>
      </c>
      <c r="I77" s="345"/>
      <c r="J77" s="345"/>
      <c r="K77" s="345"/>
      <c r="L77" s="375"/>
      <c r="M77" s="492">
        <v>150</v>
      </c>
      <c r="N77" s="345"/>
      <c r="O77" s="345"/>
      <c r="P77" s="375"/>
      <c r="Q77" s="374" t="s">
        <v>98</v>
      </c>
      <c r="R77" s="345"/>
      <c r="S77" s="345"/>
      <c r="T77" s="493"/>
      <c r="U77" s="464"/>
      <c r="V77" s="464"/>
      <c r="W77" s="464"/>
      <c r="X77" s="464"/>
      <c r="Y77" s="465"/>
      <c r="Z77" s="111"/>
    </row>
    <row r="78" spans="1:26" ht="21" customHeight="1">
      <c r="A78" s="112"/>
      <c r="B78" s="362" t="s">
        <v>160</v>
      </c>
      <c r="C78" s="363"/>
      <c r="D78" s="363"/>
      <c r="E78" s="364"/>
      <c r="F78" s="376">
        <v>30</v>
      </c>
      <c r="G78" s="354"/>
      <c r="H78" s="376" t="s">
        <v>24</v>
      </c>
      <c r="I78" s="353"/>
      <c r="J78" s="353"/>
      <c r="K78" s="353"/>
      <c r="L78" s="354"/>
      <c r="M78" s="380" t="s">
        <v>98</v>
      </c>
      <c r="N78" s="381"/>
      <c r="O78" s="381"/>
      <c r="P78" s="382"/>
      <c r="Q78" s="486">
        <v>100</v>
      </c>
      <c r="R78" s="381"/>
      <c r="S78" s="381"/>
      <c r="T78" s="487"/>
      <c r="U78" s="488" t="s">
        <v>25</v>
      </c>
      <c r="V78" s="488"/>
      <c r="W78" s="488"/>
      <c r="X78" s="488"/>
      <c r="Y78" s="489"/>
      <c r="Z78" s="111"/>
    </row>
    <row r="79" spans="1:26" ht="21" customHeight="1">
      <c r="A79" s="112"/>
      <c r="B79" s="365"/>
      <c r="C79" s="366"/>
      <c r="D79" s="366"/>
      <c r="E79" s="367"/>
      <c r="F79" s="374">
        <v>36</v>
      </c>
      <c r="G79" s="375"/>
      <c r="H79" s="374" t="s">
        <v>27</v>
      </c>
      <c r="I79" s="345"/>
      <c r="J79" s="345"/>
      <c r="K79" s="345"/>
      <c r="L79" s="375"/>
      <c r="M79" s="377" t="s">
        <v>98</v>
      </c>
      <c r="N79" s="378"/>
      <c r="O79" s="378"/>
      <c r="P79" s="379"/>
      <c r="Q79" s="470">
        <v>200</v>
      </c>
      <c r="R79" s="378"/>
      <c r="S79" s="378"/>
      <c r="T79" s="471"/>
      <c r="U79" s="472" t="s">
        <v>25</v>
      </c>
      <c r="V79" s="472"/>
      <c r="W79" s="472"/>
      <c r="X79" s="472"/>
      <c r="Y79" s="473"/>
      <c r="Z79" s="111"/>
    </row>
    <row r="80" spans="1:26" ht="21" customHeight="1">
      <c r="A80" s="112"/>
      <c r="B80" s="362" t="s">
        <v>161</v>
      </c>
      <c r="C80" s="363"/>
      <c r="D80" s="363"/>
      <c r="E80" s="364"/>
      <c r="F80" s="376">
        <v>20</v>
      </c>
      <c r="G80" s="354"/>
      <c r="H80" s="376" t="s">
        <v>33</v>
      </c>
      <c r="I80" s="353"/>
      <c r="J80" s="353"/>
      <c r="K80" s="353"/>
      <c r="L80" s="354"/>
      <c r="M80" s="352" t="s">
        <v>98</v>
      </c>
      <c r="N80" s="353"/>
      <c r="O80" s="353"/>
      <c r="P80" s="354"/>
      <c r="Q80" s="376">
        <v>180</v>
      </c>
      <c r="R80" s="353"/>
      <c r="S80" s="353"/>
      <c r="T80" s="424"/>
      <c r="U80" s="499" t="s">
        <v>114</v>
      </c>
      <c r="V80" s="499"/>
      <c r="W80" s="499"/>
      <c r="X80" s="499"/>
      <c r="Y80" s="500"/>
      <c r="Z80" s="111"/>
    </row>
    <row r="81" spans="1:26" ht="21" customHeight="1">
      <c r="A81" s="112"/>
      <c r="B81" s="365"/>
      <c r="C81" s="366"/>
      <c r="D81" s="366"/>
      <c r="E81" s="367"/>
      <c r="F81" s="374">
        <v>28</v>
      </c>
      <c r="G81" s="375"/>
      <c r="H81" s="374" t="s">
        <v>24</v>
      </c>
      <c r="I81" s="345"/>
      <c r="J81" s="345"/>
      <c r="K81" s="345"/>
      <c r="L81" s="375"/>
      <c r="M81" s="492" t="s">
        <v>98</v>
      </c>
      <c r="N81" s="345"/>
      <c r="O81" s="345"/>
      <c r="P81" s="375"/>
      <c r="Q81" s="374">
        <v>100</v>
      </c>
      <c r="R81" s="345"/>
      <c r="S81" s="345"/>
      <c r="T81" s="493"/>
      <c r="U81" s="464" t="s">
        <v>25</v>
      </c>
      <c r="V81" s="464"/>
      <c r="W81" s="464"/>
      <c r="X81" s="464"/>
      <c r="Y81" s="465"/>
      <c r="Z81" s="111"/>
    </row>
    <row r="82" spans="1:26" ht="21" customHeight="1">
      <c r="A82" s="112"/>
      <c r="B82" s="362" t="s">
        <v>162</v>
      </c>
      <c r="C82" s="363"/>
      <c r="D82" s="363"/>
      <c r="E82" s="364"/>
      <c r="F82" s="376">
        <v>18</v>
      </c>
      <c r="G82" s="354"/>
      <c r="H82" s="376" t="s">
        <v>34</v>
      </c>
      <c r="I82" s="353"/>
      <c r="J82" s="353"/>
      <c r="K82" s="353"/>
      <c r="L82" s="354"/>
      <c r="M82" s="380" t="s">
        <v>98</v>
      </c>
      <c r="N82" s="381"/>
      <c r="O82" s="381"/>
      <c r="P82" s="382"/>
      <c r="Q82" s="486">
        <v>50</v>
      </c>
      <c r="R82" s="381"/>
      <c r="S82" s="381"/>
      <c r="T82" s="487"/>
      <c r="U82" s="494" t="s">
        <v>115</v>
      </c>
      <c r="V82" s="494"/>
      <c r="W82" s="494"/>
      <c r="X82" s="494"/>
      <c r="Y82" s="495"/>
      <c r="Z82" s="111"/>
    </row>
    <row r="83" spans="1:26" ht="21" customHeight="1" thickBot="1">
      <c r="A83" s="112"/>
      <c r="B83" s="365"/>
      <c r="C83" s="366"/>
      <c r="D83" s="366"/>
      <c r="E83" s="367"/>
      <c r="F83" s="374">
        <v>19</v>
      </c>
      <c r="G83" s="375"/>
      <c r="H83" s="374" t="s">
        <v>33</v>
      </c>
      <c r="I83" s="345"/>
      <c r="J83" s="345"/>
      <c r="K83" s="345"/>
      <c r="L83" s="375"/>
      <c r="M83" s="358" t="s">
        <v>98</v>
      </c>
      <c r="N83" s="342"/>
      <c r="O83" s="342"/>
      <c r="P83" s="359"/>
      <c r="Q83" s="341">
        <v>180</v>
      </c>
      <c r="R83" s="342"/>
      <c r="S83" s="342"/>
      <c r="T83" s="343"/>
      <c r="U83" s="496" t="s">
        <v>114</v>
      </c>
      <c r="V83" s="497"/>
      <c r="W83" s="497"/>
      <c r="X83" s="497"/>
      <c r="Y83" s="498"/>
      <c r="Z83" s="111"/>
    </row>
    <row r="84" spans="1:26" ht="15" customHeight="1">
      <c r="A84" s="112"/>
      <c r="B84" s="113"/>
      <c r="C84" s="113"/>
      <c r="D84" s="113"/>
      <c r="E84" s="113"/>
      <c r="F84" s="113"/>
      <c r="G84" s="113"/>
      <c r="H84" s="113"/>
      <c r="I84" s="113"/>
      <c r="J84" s="113"/>
      <c r="K84" s="113"/>
      <c r="L84" s="113"/>
      <c r="M84" s="113"/>
      <c r="N84" s="114"/>
      <c r="O84" s="113"/>
      <c r="P84" s="113"/>
      <c r="Q84" s="113"/>
      <c r="R84" s="113"/>
      <c r="S84" s="113"/>
      <c r="T84" s="113"/>
      <c r="U84" s="114"/>
      <c r="V84" s="113"/>
      <c r="W84" s="113"/>
      <c r="X84" s="113"/>
      <c r="Y84" s="115"/>
      <c r="Z84" s="111"/>
    </row>
    <row r="85" spans="1:26" ht="15.75" customHeight="1">
      <c r="A85" s="112"/>
      <c r="B85" s="116" t="s">
        <v>31</v>
      </c>
      <c r="C85" s="116"/>
      <c r="D85" s="116"/>
      <c r="E85" s="116"/>
      <c r="F85" s="116"/>
      <c r="G85" s="97"/>
      <c r="H85" s="96"/>
      <c r="I85" s="96"/>
      <c r="J85" s="96"/>
      <c r="K85" s="96"/>
      <c r="L85" s="96"/>
      <c r="M85" s="96"/>
      <c r="N85" s="98"/>
      <c r="O85" s="96"/>
      <c r="P85" s="96"/>
      <c r="Q85" s="96"/>
      <c r="R85" s="96"/>
      <c r="S85" s="96"/>
      <c r="T85" s="96"/>
      <c r="U85" s="98"/>
      <c r="V85" s="96"/>
      <c r="W85" s="390" t="s">
        <v>45</v>
      </c>
      <c r="X85" s="390"/>
      <c r="Y85" s="390"/>
      <c r="Z85" s="111"/>
    </row>
    <row r="86" spans="1:26" ht="4.5" customHeight="1" thickBot="1">
      <c r="A86" s="112"/>
      <c r="B86" s="117"/>
      <c r="C86" s="117"/>
      <c r="D86" s="117"/>
      <c r="E86" s="117"/>
      <c r="F86" s="117"/>
      <c r="G86" s="118"/>
      <c r="H86" s="96"/>
      <c r="I86" s="96"/>
      <c r="J86" s="96"/>
      <c r="K86" s="96"/>
      <c r="L86" s="96"/>
      <c r="M86" s="96"/>
      <c r="N86" s="98"/>
      <c r="O86" s="96"/>
      <c r="P86" s="119"/>
      <c r="Q86" s="119"/>
      <c r="R86" s="119"/>
      <c r="S86" s="119"/>
      <c r="T86" s="119"/>
      <c r="U86" s="120"/>
      <c r="V86" s="119"/>
      <c r="W86" s="391"/>
      <c r="X86" s="391"/>
      <c r="Y86" s="391"/>
      <c r="Z86" s="111"/>
    </row>
    <row r="87" spans="1:26" ht="20.25" customHeight="1">
      <c r="A87" s="112"/>
      <c r="B87" s="383" t="s">
        <v>38</v>
      </c>
      <c r="C87" s="384"/>
      <c r="D87" s="384"/>
      <c r="E87" s="384"/>
      <c r="F87" s="384"/>
      <c r="G87" s="384"/>
      <c r="H87" s="428" t="s">
        <v>101</v>
      </c>
      <c r="I87" s="369"/>
      <c r="J87" s="369"/>
      <c r="K87" s="429"/>
      <c r="L87" s="368" t="s">
        <v>102</v>
      </c>
      <c r="M87" s="369"/>
      <c r="N87" s="369"/>
      <c r="O87" s="370"/>
      <c r="P87" s="339" t="s">
        <v>55</v>
      </c>
      <c r="Q87" s="339"/>
      <c r="R87" s="339"/>
      <c r="S87" s="339"/>
      <c r="T87" s="339"/>
      <c r="U87" s="339"/>
      <c r="V87" s="339"/>
      <c r="W87" s="339"/>
      <c r="X87" s="339"/>
      <c r="Y87" s="340"/>
      <c r="Z87" s="111"/>
    </row>
    <row r="88" spans="1:26" ht="21" customHeight="1">
      <c r="A88" s="112"/>
      <c r="B88" s="385" t="s">
        <v>121</v>
      </c>
      <c r="C88" s="386"/>
      <c r="D88" s="386"/>
      <c r="E88" s="386"/>
      <c r="F88" s="386"/>
      <c r="G88" s="353"/>
      <c r="H88" s="352" t="s">
        <v>42</v>
      </c>
      <c r="I88" s="353"/>
      <c r="J88" s="353"/>
      <c r="K88" s="354"/>
      <c r="L88" s="355">
        <v>322</v>
      </c>
      <c r="M88" s="356"/>
      <c r="N88" s="356"/>
      <c r="O88" s="357"/>
      <c r="P88" s="348" t="s">
        <v>147</v>
      </c>
      <c r="Q88" s="348"/>
      <c r="R88" s="348"/>
      <c r="S88" s="348"/>
      <c r="T88" s="348"/>
      <c r="U88" s="348"/>
      <c r="V88" s="348"/>
      <c r="W88" s="348"/>
      <c r="X88" s="348"/>
      <c r="Y88" s="349"/>
      <c r="Z88" s="111"/>
    </row>
    <row r="89" spans="1:26" ht="21" customHeight="1">
      <c r="A89" s="112"/>
      <c r="B89" s="361" t="s">
        <v>104</v>
      </c>
      <c r="C89" s="337"/>
      <c r="D89" s="337"/>
      <c r="E89" s="337"/>
      <c r="F89" s="337"/>
      <c r="G89" s="337"/>
      <c r="H89" s="346" t="s">
        <v>42</v>
      </c>
      <c r="I89" s="337"/>
      <c r="J89" s="337"/>
      <c r="K89" s="347"/>
      <c r="L89" s="371">
        <v>288</v>
      </c>
      <c r="M89" s="372"/>
      <c r="N89" s="372"/>
      <c r="O89" s="373"/>
      <c r="P89" s="350"/>
      <c r="Q89" s="350"/>
      <c r="R89" s="350"/>
      <c r="S89" s="350"/>
      <c r="T89" s="350"/>
      <c r="U89" s="350"/>
      <c r="V89" s="350"/>
      <c r="W89" s="350"/>
      <c r="X89" s="350"/>
      <c r="Y89" s="351"/>
      <c r="Z89" s="111"/>
    </row>
    <row r="90" spans="1:26" ht="21" customHeight="1">
      <c r="A90" s="112"/>
      <c r="B90" s="361" t="s">
        <v>152</v>
      </c>
      <c r="C90" s="337"/>
      <c r="D90" s="337"/>
      <c r="E90" s="337"/>
      <c r="F90" s="337"/>
      <c r="G90" s="337"/>
      <c r="H90" s="346">
        <v>144</v>
      </c>
      <c r="I90" s="337"/>
      <c r="J90" s="337"/>
      <c r="K90" s="347"/>
      <c r="L90" s="336" t="s">
        <v>42</v>
      </c>
      <c r="M90" s="337"/>
      <c r="N90" s="337"/>
      <c r="O90" s="338"/>
      <c r="P90" s="334" t="s">
        <v>106</v>
      </c>
      <c r="Q90" s="334"/>
      <c r="R90" s="334"/>
      <c r="S90" s="334"/>
      <c r="T90" s="334"/>
      <c r="U90" s="334"/>
      <c r="V90" s="334"/>
      <c r="W90" s="334"/>
      <c r="X90" s="334"/>
      <c r="Y90" s="335"/>
      <c r="Z90" s="111"/>
    </row>
    <row r="91" spans="1:26" ht="21" customHeight="1">
      <c r="A91" s="112"/>
      <c r="B91" s="361" t="s">
        <v>103</v>
      </c>
      <c r="C91" s="337"/>
      <c r="D91" s="337"/>
      <c r="E91" s="337"/>
      <c r="F91" s="337"/>
      <c r="G91" s="337"/>
      <c r="H91" s="346">
        <v>264</v>
      </c>
      <c r="I91" s="337"/>
      <c r="J91" s="337"/>
      <c r="K91" s="347"/>
      <c r="L91" s="336" t="s">
        <v>42</v>
      </c>
      <c r="M91" s="337"/>
      <c r="N91" s="337"/>
      <c r="O91" s="338"/>
      <c r="P91" s="334" t="s">
        <v>107</v>
      </c>
      <c r="Q91" s="334"/>
      <c r="R91" s="334"/>
      <c r="S91" s="334"/>
      <c r="T91" s="334"/>
      <c r="U91" s="334"/>
      <c r="V91" s="334"/>
      <c r="W91" s="334"/>
      <c r="X91" s="334"/>
      <c r="Y91" s="335"/>
      <c r="Z91" s="111"/>
    </row>
    <row r="92" spans="1:26" ht="21" customHeight="1">
      <c r="A92" s="112"/>
      <c r="B92" s="361" t="s">
        <v>141</v>
      </c>
      <c r="C92" s="337"/>
      <c r="D92" s="337"/>
      <c r="E92" s="337"/>
      <c r="F92" s="337"/>
      <c r="G92" s="337"/>
      <c r="H92" s="346">
        <v>300</v>
      </c>
      <c r="I92" s="337"/>
      <c r="J92" s="337"/>
      <c r="K92" s="347"/>
      <c r="L92" s="336" t="s">
        <v>42</v>
      </c>
      <c r="M92" s="337"/>
      <c r="N92" s="337"/>
      <c r="O92" s="338"/>
      <c r="P92" s="334" t="s">
        <v>108</v>
      </c>
      <c r="Q92" s="334"/>
      <c r="R92" s="334"/>
      <c r="S92" s="334"/>
      <c r="T92" s="334"/>
      <c r="U92" s="334"/>
      <c r="V92" s="334"/>
      <c r="W92" s="334"/>
      <c r="X92" s="334"/>
      <c r="Y92" s="335"/>
      <c r="Z92" s="111"/>
    </row>
    <row r="93" spans="1:26" ht="21" customHeight="1">
      <c r="A93" s="112"/>
      <c r="B93" s="361" t="s">
        <v>113</v>
      </c>
      <c r="C93" s="337"/>
      <c r="D93" s="337"/>
      <c r="E93" s="337"/>
      <c r="F93" s="337"/>
      <c r="G93" s="338"/>
      <c r="H93" s="360">
        <v>90</v>
      </c>
      <c r="I93" s="332"/>
      <c r="J93" s="332"/>
      <c r="K93" s="332"/>
      <c r="L93" s="332" t="s">
        <v>112</v>
      </c>
      <c r="M93" s="332"/>
      <c r="N93" s="332"/>
      <c r="O93" s="333"/>
      <c r="P93" s="329" t="s">
        <v>150</v>
      </c>
      <c r="Q93" s="330"/>
      <c r="R93" s="330"/>
      <c r="S93" s="330"/>
      <c r="T93" s="330"/>
      <c r="U93" s="330"/>
      <c r="V93" s="330"/>
      <c r="W93" s="330"/>
      <c r="X93" s="330"/>
      <c r="Y93" s="331"/>
      <c r="Z93" s="111"/>
    </row>
    <row r="94" spans="1:26" ht="21" customHeight="1" thickBot="1">
      <c r="A94" s="112"/>
      <c r="B94" s="344" t="s">
        <v>105</v>
      </c>
      <c r="C94" s="345"/>
      <c r="D94" s="345"/>
      <c r="E94" s="345"/>
      <c r="F94" s="345"/>
      <c r="G94" s="345"/>
      <c r="H94" s="358">
        <v>79</v>
      </c>
      <c r="I94" s="342"/>
      <c r="J94" s="342"/>
      <c r="K94" s="359"/>
      <c r="L94" s="341" t="s">
        <v>42</v>
      </c>
      <c r="M94" s="342"/>
      <c r="N94" s="342"/>
      <c r="O94" s="343"/>
      <c r="P94" s="327" t="s">
        <v>47</v>
      </c>
      <c r="Q94" s="327"/>
      <c r="R94" s="327"/>
      <c r="S94" s="327"/>
      <c r="T94" s="327"/>
      <c r="U94" s="327"/>
      <c r="V94" s="327"/>
      <c r="W94" s="327"/>
      <c r="X94" s="327"/>
      <c r="Y94" s="328"/>
      <c r="Z94" s="111"/>
    </row>
    <row r="95" spans="1:26" ht="15" customHeight="1">
      <c r="A95" s="112"/>
      <c r="B95" s="94" t="s">
        <v>46</v>
      </c>
      <c r="C95" s="94"/>
      <c r="D95" s="94"/>
      <c r="E95" s="94"/>
      <c r="F95" s="94"/>
      <c r="G95" s="93"/>
      <c r="H95" s="93"/>
      <c r="I95" s="93"/>
      <c r="J95" s="93"/>
      <c r="K95" s="93"/>
      <c r="L95" s="93"/>
      <c r="M95" s="93"/>
      <c r="N95" s="94"/>
      <c r="O95" s="93"/>
      <c r="P95" s="93"/>
      <c r="Q95" s="93"/>
      <c r="R95" s="93"/>
      <c r="S95" s="93"/>
      <c r="T95" s="93"/>
      <c r="U95" s="94"/>
      <c r="V95" s="93"/>
      <c r="W95" s="93"/>
      <c r="X95" s="93"/>
      <c r="Y95" s="95"/>
      <c r="Z95" s="111"/>
    </row>
    <row r="96" spans="1:26" ht="18" customHeight="1">
      <c r="A96" s="121"/>
      <c r="B96" s="102"/>
      <c r="C96" s="102"/>
      <c r="D96" s="102"/>
      <c r="E96" s="102"/>
      <c r="F96" s="102"/>
      <c r="G96" s="102"/>
      <c r="H96" s="102"/>
      <c r="I96" s="102"/>
      <c r="J96" s="102"/>
      <c r="K96" s="102"/>
      <c r="L96" s="102"/>
      <c r="M96" s="102"/>
      <c r="N96" s="103"/>
      <c r="O96" s="102"/>
      <c r="P96" s="102"/>
      <c r="Q96" s="102"/>
      <c r="R96" s="102"/>
      <c r="S96" s="102"/>
      <c r="T96" s="102"/>
      <c r="U96" s="103"/>
      <c r="V96" s="102"/>
      <c r="W96" s="102"/>
      <c r="X96" s="102"/>
      <c r="Y96" s="104"/>
      <c r="Z96" s="122"/>
    </row>
    <row r="97" ht="18" customHeight="1">
      <c r="B97" s="91" t="s">
        <v>111</v>
      </c>
    </row>
    <row r="98" ht="13.5" customHeight="1">
      <c r="B98" s="91"/>
    </row>
  </sheetData>
  <sheetProtection/>
  <mergeCells count="370">
    <mergeCell ref="A51:Z51"/>
    <mergeCell ref="C37:E37"/>
    <mergeCell ref="F37:I37"/>
    <mergeCell ref="J37:M37"/>
    <mergeCell ref="C41:E41"/>
    <mergeCell ref="F41:I41"/>
    <mergeCell ref="J41:M41"/>
    <mergeCell ref="R44:Y44"/>
    <mergeCell ref="R43:Y43"/>
    <mergeCell ref="R46:Y46"/>
    <mergeCell ref="Q8:T8"/>
    <mergeCell ref="F20:G20"/>
    <mergeCell ref="U20:Y20"/>
    <mergeCell ref="C35:E35"/>
    <mergeCell ref="C36:E36"/>
    <mergeCell ref="F35:I35"/>
    <mergeCell ref="F27:G27"/>
    <mergeCell ref="U26:Y26"/>
    <mergeCell ref="U25:Y25"/>
    <mergeCell ref="U22:Y22"/>
    <mergeCell ref="B8:E8"/>
    <mergeCell ref="F8:G8"/>
    <mergeCell ref="H8:I8"/>
    <mergeCell ref="J8:L8"/>
    <mergeCell ref="C46:E46"/>
    <mergeCell ref="M8:P8"/>
    <mergeCell ref="M26:P26"/>
    <mergeCell ref="B20:E20"/>
    <mergeCell ref="J42:M42"/>
    <mergeCell ref="F39:I39"/>
    <mergeCell ref="Q83:T83"/>
    <mergeCell ref="U83:Y83"/>
    <mergeCell ref="H87:K87"/>
    <mergeCell ref="Q80:T80"/>
    <mergeCell ref="U80:Y80"/>
    <mergeCell ref="M81:P81"/>
    <mergeCell ref="Q81:T81"/>
    <mergeCell ref="U81:Y81"/>
    <mergeCell ref="M82:P82"/>
    <mergeCell ref="Q82:T82"/>
    <mergeCell ref="W85:Y86"/>
    <mergeCell ref="Q78:T78"/>
    <mergeCell ref="U78:Y78"/>
    <mergeCell ref="U76:Y76"/>
    <mergeCell ref="M77:P77"/>
    <mergeCell ref="Q77:T77"/>
    <mergeCell ref="Q79:T79"/>
    <mergeCell ref="U79:Y79"/>
    <mergeCell ref="U82:Y82"/>
    <mergeCell ref="M83:P83"/>
    <mergeCell ref="U75:Y75"/>
    <mergeCell ref="M74:P74"/>
    <mergeCell ref="Q74:T74"/>
    <mergeCell ref="M72:P72"/>
    <mergeCell ref="Q72:T72"/>
    <mergeCell ref="M73:T73"/>
    <mergeCell ref="U72:Y73"/>
    <mergeCell ref="F75:G75"/>
    <mergeCell ref="H77:L77"/>
    <mergeCell ref="H76:L76"/>
    <mergeCell ref="F77:G77"/>
    <mergeCell ref="F76:G76"/>
    <mergeCell ref="U77:Y77"/>
    <mergeCell ref="M76:P76"/>
    <mergeCell ref="Q76:T76"/>
    <mergeCell ref="M75:P75"/>
    <mergeCell ref="Q75:T75"/>
    <mergeCell ref="W69:Y70"/>
    <mergeCell ref="Q63:T63"/>
    <mergeCell ref="Q62:T62"/>
    <mergeCell ref="H72:L72"/>
    <mergeCell ref="F73:G73"/>
    <mergeCell ref="F74:G74"/>
    <mergeCell ref="U74:Y74"/>
    <mergeCell ref="H65:I65"/>
    <mergeCell ref="H64:I64"/>
    <mergeCell ref="J65:L65"/>
    <mergeCell ref="B71:E71"/>
    <mergeCell ref="F71:G71"/>
    <mergeCell ref="H71:L71"/>
    <mergeCell ref="M71:P71"/>
    <mergeCell ref="Q71:T71"/>
    <mergeCell ref="U71:Y71"/>
    <mergeCell ref="Q61:T61"/>
    <mergeCell ref="U65:Y65"/>
    <mergeCell ref="U64:Y64"/>
    <mergeCell ref="U63:Y63"/>
    <mergeCell ref="U62:Y62"/>
    <mergeCell ref="U61:Y61"/>
    <mergeCell ref="M60:P60"/>
    <mergeCell ref="Q60:T60"/>
    <mergeCell ref="U60:Y60"/>
    <mergeCell ref="M65:P65"/>
    <mergeCell ref="M64:P64"/>
    <mergeCell ref="M63:P63"/>
    <mergeCell ref="M62:P62"/>
    <mergeCell ref="M61:P61"/>
    <mergeCell ref="Q65:T65"/>
    <mergeCell ref="Q64:T64"/>
    <mergeCell ref="J64:L64"/>
    <mergeCell ref="J63:L63"/>
    <mergeCell ref="J62:L62"/>
    <mergeCell ref="H63:I63"/>
    <mergeCell ref="H62:I62"/>
    <mergeCell ref="F61:G61"/>
    <mergeCell ref="F60:G60"/>
    <mergeCell ref="H61:I61"/>
    <mergeCell ref="H60:I60"/>
    <mergeCell ref="J61:L61"/>
    <mergeCell ref="J60:L60"/>
    <mergeCell ref="B65:E65"/>
    <mergeCell ref="B64:E64"/>
    <mergeCell ref="B63:E63"/>
    <mergeCell ref="B62:E62"/>
    <mergeCell ref="B61:E61"/>
    <mergeCell ref="B60:E60"/>
    <mergeCell ref="W14:Y15"/>
    <mergeCell ref="R32:Y32"/>
    <mergeCell ref="R34:Y34"/>
    <mergeCell ref="W29:Y30"/>
    <mergeCell ref="Q27:T27"/>
    <mergeCell ref="U16:Y16"/>
    <mergeCell ref="U18:Y18"/>
    <mergeCell ref="U17:Y17"/>
    <mergeCell ref="U19:Y19"/>
    <mergeCell ref="R33:Y33"/>
    <mergeCell ref="R38:Y38"/>
    <mergeCell ref="R35:Y35"/>
    <mergeCell ref="R36:Y36"/>
    <mergeCell ref="R48:Y48"/>
    <mergeCell ref="R42:Y42"/>
    <mergeCell ref="R39:Y39"/>
    <mergeCell ref="R40:Y40"/>
    <mergeCell ref="R45:Y45"/>
    <mergeCell ref="R41:Y41"/>
    <mergeCell ref="R47:Y47"/>
    <mergeCell ref="C48:E48"/>
    <mergeCell ref="N34:Q34"/>
    <mergeCell ref="N38:Q38"/>
    <mergeCell ref="J38:M38"/>
    <mergeCell ref="F38:I38"/>
    <mergeCell ref="J35:M35"/>
    <mergeCell ref="N35:Q35"/>
    <mergeCell ref="F36:I36"/>
    <mergeCell ref="C42:E42"/>
    <mergeCell ref="J39:M39"/>
    <mergeCell ref="F40:I40"/>
    <mergeCell ref="J40:M40"/>
    <mergeCell ref="J36:M36"/>
    <mergeCell ref="N48:Q48"/>
    <mergeCell ref="N42:Q42"/>
    <mergeCell ref="N39:Q39"/>
    <mergeCell ref="N40:Q40"/>
    <mergeCell ref="N46:Q46"/>
    <mergeCell ref="N43:Q43"/>
    <mergeCell ref="N41:Q41"/>
    <mergeCell ref="N44:Q44"/>
    <mergeCell ref="F42:I42"/>
    <mergeCell ref="C47:E47"/>
    <mergeCell ref="B38:E38"/>
    <mergeCell ref="C39:E39"/>
    <mergeCell ref="C40:E40"/>
    <mergeCell ref="B44:E44"/>
    <mergeCell ref="C45:E45"/>
    <mergeCell ref="C43:E43"/>
    <mergeCell ref="J44:M44"/>
    <mergeCell ref="F45:I45"/>
    <mergeCell ref="J45:M45"/>
    <mergeCell ref="N31:Q31"/>
    <mergeCell ref="R31:Y31"/>
    <mergeCell ref="N33:Q33"/>
    <mergeCell ref="N45:Q45"/>
    <mergeCell ref="N36:Q36"/>
    <mergeCell ref="N37:Q37"/>
    <mergeCell ref="R37:Y37"/>
    <mergeCell ref="U24:Y24"/>
    <mergeCell ref="F48:I48"/>
    <mergeCell ref="J48:M48"/>
    <mergeCell ref="F31:I31"/>
    <mergeCell ref="J31:M31"/>
    <mergeCell ref="F46:I46"/>
    <mergeCell ref="J46:M46"/>
    <mergeCell ref="F43:I43"/>
    <mergeCell ref="J43:M43"/>
    <mergeCell ref="F44:I44"/>
    <mergeCell ref="H20:L20"/>
    <mergeCell ref="M20:P20"/>
    <mergeCell ref="Q18:T18"/>
    <mergeCell ref="U27:Y27"/>
    <mergeCell ref="Q21:T21"/>
    <mergeCell ref="Q23:T23"/>
    <mergeCell ref="Q26:T26"/>
    <mergeCell ref="U21:Y21"/>
    <mergeCell ref="U23:Y23"/>
    <mergeCell ref="Q24:T24"/>
    <mergeCell ref="M19:P19"/>
    <mergeCell ref="M25:P25"/>
    <mergeCell ref="Q19:T19"/>
    <mergeCell ref="Q25:T25"/>
    <mergeCell ref="M24:P24"/>
    <mergeCell ref="M22:P22"/>
    <mergeCell ref="Q22:T22"/>
    <mergeCell ref="Q20:T20"/>
    <mergeCell ref="M27:P27"/>
    <mergeCell ref="H21:L21"/>
    <mergeCell ref="M21:P21"/>
    <mergeCell ref="H27:L27"/>
    <mergeCell ref="H24:L24"/>
    <mergeCell ref="H25:L25"/>
    <mergeCell ref="H26:L26"/>
    <mergeCell ref="H22:L22"/>
    <mergeCell ref="B21:E21"/>
    <mergeCell ref="B23:E23"/>
    <mergeCell ref="B24:E24"/>
    <mergeCell ref="B26:E26"/>
    <mergeCell ref="B25:E25"/>
    <mergeCell ref="B22:E22"/>
    <mergeCell ref="U12:Y12"/>
    <mergeCell ref="U11:Y11"/>
    <mergeCell ref="U8:Y8"/>
    <mergeCell ref="U7:Y7"/>
    <mergeCell ref="U10:Y10"/>
    <mergeCell ref="U9:Y9"/>
    <mergeCell ref="Q16:T16"/>
    <mergeCell ref="Q17:T17"/>
    <mergeCell ref="F17:G17"/>
    <mergeCell ref="M16:P16"/>
    <mergeCell ref="H16:L16"/>
    <mergeCell ref="Q12:T12"/>
    <mergeCell ref="H17:L17"/>
    <mergeCell ref="M17:P17"/>
    <mergeCell ref="J12:L12"/>
    <mergeCell ref="M7:P7"/>
    <mergeCell ref="M6:P6"/>
    <mergeCell ref="Q5:T5"/>
    <mergeCell ref="Q7:T7"/>
    <mergeCell ref="Q6:T6"/>
    <mergeCell ref="B27:E27"/>
    <mergeCell ref="M10:P10"/>
    <mergeCell ref="M9:P9"/>
    <mergeCell ref="Q10:T10"/>
    <mergeCell ref="Q9:T9"/>
    <mergeCell ref="B18:E18"/>
    <mergeCell ref="B19:E19"/>
    <mergeCell ref="F16:G16"/>
    <mergeCell ref="B10:E10"/>
    <mergeCell ref="Q11:T11"/>
    <mergeCell ref="B31:E31"/>
    <mergeCell ref="M11:P11"/>
    <mergeCell ref="F12:G12"/>
    <mergeCell ref="B16:E16"/>
    <mergeCell ref="B17:E17"/>
    <mergeCell ref="B32:E32"/>
    <mergeCell ref="M23:P23"/>
    <mergeCell ref="F32:I32"/>
    <mergeCell ref="J32:M32"/>
    <mergeCell ref="N32:Q32"/>
    <mergeCell ref="M12:P12"/>
    <mergeCell ref="F26:G26"/>
    <mergeCell ref="F25:G25"/>
    <mergeCell ref="H19:L19"/>
    <mergeCell ref="H12:I12"/>
    <mergeCell ref="H7:I7"/>
    <mergeCell ref="F7:G7"/>
    <mergeCell ref="F11:G11"/>
    <mergeCell ref="H9:I9"/>
    <mergeCell ref="H10:I10"/>
    <mergeCell ref="H11:I11"/>
    <mergeCell ref="F9:G9"/>
    <mergeCell ref="F10:G10"/>
    <mergeCell ref="J33:M33"/>
    <mergeCell ref="F18:G18"/>
    <mergeCell ref="F19:G19"/>
    <mergeCell ref="F21:G21"/>
    <mergeCell ref="H18:L18"/>
    <mergeCell ref="M18:P18"/>
    <mergeCell ref="F24:G24"/>
    <mergeCell ref="F23:G23"/>
    <mergeCell ref="H23:L23"/>
    <mergeCell ref="F22:G22"/>
    <mergeCell ref="J34:M34"/>
    <mergeCell ref="B34:E34"/>
    <mergeCell ref="H6:I6"/>
    <mergeCell ref="F6:G6"/>
    <mergeCell ref="B6:E6"/>
    <mergeCell ref="J7:L7"/>
    <mergeCell ref="J11:L11"/>
    <mergeCell ref="J10:L10"/>
    <mergeCell ref="J9:L9"/>
    <mergeCell ref="F33:I33"/>
    <mergeCell ref="V1:Y1"/>
    <mergeCell ref="F5:G5"/>
    <mergeCell ref="H5:I5"/>
    <mergeCell ref="J5:L5"/>
    <mergeCell ref="J6:L6"/>
    <mergeCell ref="M5:P5"/>
    <mergeCell ref="U5:Y5"/>
    <mergeCell ref="U6:Y6"/>
    <mergeCell ref="V3:Y4"/>
    <mergeCell ref="S2:X2"/>
    <mergeCell ref="B5:E5"/>
    <mergeCell ref="B12:E12"/>
    <mergeCell ref="B11:E11"/>
    <mergeCell ref="F47:I47"/>
    <mergeCell ref="J47:M47"/>
    <mergeCell ref="N47:Q47"/>
    <mergeCell ref="B9:E9"/>
    <mergeCell ref="B7:E7"/>
    <mergeCell ref="B33:E33"/>
    <mergeCell ref="F34:I34"/>
    <mergeCell ref="B72:E75"/>
    <mergeCell ref="F72:G72"/>
    <mergeCell ref="H75:L75"/>
    <mergeCell ref="H74:L74"/>
    <mergeCell ref="H73:L73"/>
    <mergeCell ref="V58:Y59"/>
    <mergeCell ref="F65:G65"/>
    <mergeCell ref="F64:G64"/>
    <mergeCell ref="F63:G63"/>
    <mergeCell ref="F62:G62"/>
    <mergeCell ref="B76:E77"/>
    <mergeCell ref="B87:G87"/>
    <mergeCell ref="B92:G92"/>
    <mergeCell ref="B89:G89"/>
    <mergeCell ref="B90:G90"/>
    <mergeCell ref="B88:G88"/>
    <mergeCell ref="B91:G91"/>
    <mergeCell ref="F78:G78"/>
    <mergeCell ref="F79:G79"/>
    <mergeCell ref="F81:G81"/>
    <mergeCell ref="B80:E81"/>
    <mergeCell ref="B78:E79"/>
    <mergeCell ref="H80:L80"/>
    <mergeCell ref="H79:L79"/>
    <mergeCell ref="H78:L78"/>
    <mergeCell ref="M79:P79"/>
    <mergeCell ref="M78:P78"/>
    <mergeCell ref="M80:P80"/>
    <mergeCell ref="F80:G80"/>
    <mergeCell ref="H81:L81"/>
    <mergeCell ref="B93:G93"/>
    <mergeCell ref="H90:K90"/>
    <mergeCell ref="B82:E83"/>
    <mergeCell ref="L87:O87"/>
    <mergeCell ref="L89:O89"/>
    <mergeCell ref="L91:O91"/>
    <mergeCell ref="H83:L83"/>
    <mergeCell ref="F83:G83"/>
    <mergeCell ref="F82:G82"/>
    <mergeCell ref="H82:L82"/>
    <mergeCell ref="L94:O94"/>
    <mergeCell ref="B94:G94"/>
    <mergeCell ref="H89:K89"/>
    <mergeCell ref="H91:K91"/>
    <mergeCell ref="H92:K92"/>
    <mergeCell ref="P88:Y89"/>
    <mergeCell ref="H88:K88"/>
    <mergeCell ref="L88:O88"/>
    <mergeCell ref="H94:K94"/>
    <mergeCell ref="H93:K93"/>
    <mergeCell ref="S57:X57"/>
    <mergeCell ref="P94:Y94"/>
    <mergeCell ref="P93:Y93"/>
    <mergeCell ref="L93:O93"/>
    <mergeCell ref="P92:Y92"/>
    <mergeCell ref="L92:O92"/>
    <mergeCell ref="P87:Y87"/>
    <mergeCell ref="P90:Y90"/>
    <mergeCell ref="P91:Y91"/>
    <mergeCell ref="L90:O90"/>
  </mergeCells>
  <printOptions/>
  <pageMargins left="0.71" right="0.36" top="0.51" bottom="0.22" header="0.4" footer="0.21"/>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P43"/>
  <sheetViews>
    <sheetView showGridLines="0" view="pageBreakPreview" zoomScale="85" zoomScaleNormal="80" zoomScaleSheetLayoutView="85" zoomScalePageLayoutView="0" workbookViewId="0" topLeftCell="A1">
      <selection activeCell="G35" sqref="G35"/>
    </sheetView>
  </sheetViews>
  <sheetFormatPr defaultColWidth="10.296875" defaultRowHeight="14.25"/>
  <cols>
    <col min="1" max="1" width="3.59765625" style="2" customWidth="1"/>
    <col min="2" max="2" width="3.5" style="2" customWidth="1"/>
    <col min="3" max="3" width="8.8984375" style="2" customWidth="1"/>
    <col min="4" max="4" width="4.5" style="2" customWidth="1"/>
    <col min="5" max="5" width="6.8984375" style="2" customWidth="1"/>
    <col min="6" max="16" width="10" style="2" customWidth="1"/>
    <col min="17" max="16384" width="10.19921875" style="2" customWidth="1"/>
  </cols>
  <sheetData>
    <row r="1" spans="1:16" ht="18" customHeight="1">
      <c r="A1" s="48" t="s">
        <v>155</v>
      </c>
      <c r="B1" s="48"/>
      <c r="N1" s="263">
        <v>43221</v>
      </c>
      <c r="O1" s="263"/>
      <c r="P1" s="175" t="s">
        <v>154</v>
      </c>
    </row>
    <row r="2" spans="2:16" s="3" customFormat="1" ht="20.25" customHeight="1">
      <c r="B2" s="54"/>
      <c r="C2" s="5"/>
      <c r="D2" s="176" t="s">
        <v>153</v>
      </c>
      <c r="E2" s="5"/>
      <c r="F2" s="5"/>
      <c r="G2" s="5"/>
      <c r="H2" s="5"/>
      <c r="O2" s="6"/>
      <c r="P2" s="33" t="s">
        <v>32</v>
      </c>
    </row>
    <row r="3" spans="3:16" s="4" customFormat="1" ht="4.5" customHeight="1" thickBot="1">
      <c r="C3" s="5"/>
      <c r="D3" s="5"/>
      <c r="E3" s="5"/>
      <c r="F3" s="5"/>
      <c r="G3" s="5"/>
      <c r="H3" s="5"/>
      <c r="J3" s="8"/>
      <c r="M3" s="9"/>
      <c r="N3" s="7"/>
      <c r="O3" s="7"/>
      <c r="P3" s="7"/>
    </row>
    <row r="4" spans="1:16" s="10" customFormat="1" ht="13.5" customHeight="1">
      <c r="A4" s="273" t="s">
        <v>0</v>
      </c>
      <c r="B4" s="274"/>
      <c r="C4" s="274"/>
      <c r="D4" s="274"/>
      <c r="E4" s="275"/>
      <c r="F4" s="34" t="s">
        <v>1</v>
      </c>
      <c r="G4" s="35">
        <v>1</v>
      </c>
      <c r="H4" s="35">
        <f aca="true" t="shared" si="0" ref="H4:P4">SUM(G4,1)</f>
        <v>2</v>
      </c>
      <c r="I4" s="35">
        <f t="shared" si="0"/>
        <v>3</v>
      </c>
      <c r="J4" s="35">
        <f t="shared" si="0"/>
        <v>4</v>
      </c>
      <c r="K4" s="35">
        <f t="shared" si="0"/>
        <v>5</v>
      </c>
      <c r="L4" s="131">
        <f t="shared" si="0"/>
        <v>6</v>
      </c>
      <c r="M4" s="145">
        <f t="shared" si="0"/>
        <v>7</v>
      </c>
      <c r="N4" s="35">
        <f t="shared" si="0"/>
        <v>8</v>
      </c>
      <c r="O4" s="35">
        <f t="shared" si="0"/>
        <v>9</v>
      </c>
      <c r="P4" s="36">
        <f t="shared" si="0"/>
        <v>10</v>
      </c>
    </row>
    <row r="5" spans="1:16" s="10" customFormat="1" ht="13.5">
      <c r="A5" s="276" t="s">
        <v>99</v>
      </c>
      <c r="B5" s="277"/>
      <c r="C5" s="278"/>
      <c r="D5" s="278"/>
      <c r="E5" s="279"/>
      <c r="F5" s="165">
        <v>2018</v>
      </c>
      <c r="G5" s="167">
        <f aca="true" t="shared" si="1" ref="G5:P5">IF(ISNUMBER($F$5),F5+1,"")</f>
        <v>2019</v>
      </c>
      <c r="H5" s="167">
        <f t="shared" si="1"/>
        <v>2020</v>
      </c>
      <c r="I5" s="167">
        <f t="shared" si="1"/>
        <v>2021</v>
      </c>
      <c r="J5" s="167">
        <f t="shared" si="1"/>
        <v>2022</v>
      </c>
      <c r="K5" s="167">
        <f t="shared" si="1"/>
        <v>2023</v>
      </c>
      <c r="L5" s="168">
        <f t="shared" si="1"/>
        <v>2024</v>
      </c>
      <c r="M5" s="169">
        <f t="shared" si="1"/>
        <v>2025</v>
      </c>
      <c r="N5" s="167">
        <f t="shared" si="1"/>
        <v>2026</v>
      </c>
      <c r="O5" s="167">
        <f t="shared" si="1"/>
        <v>2027</v>
      </c>
      <c r="P5" s="170">
        <f t="shared" si="1"/>
        <v>2028</v>
      </c>
    </row>
    <row r="6" spans="1:16" s="10" customFormat="1" ht="14.25" thickBot="1">
      <c r="A6" s="280" t="s">
        <v>100</v>
      </c>
      <c r="B6" s="281"/>
      <c r="C6" s="282"/>
      <c r="D6" s="282"/>
      <c r="E6" s="283"/>
      <c r="F6" s="166">
        <f>IF(ISNUMBER($F$5),F5-1988,"")</f>
        <v>30</v>
      </c>
      <c r="G6" s="171">
        <f aca="true" t="shared" si="2" ref="G6:P6">IF(ISNUMBER($F$5),$F$6+G4,"")</f>
        <v>31</v>
      </c>
      <c r="H6" s="171">
        <f t="shared" si="2"/>
        <v>32</v>
      </c>
      <c r="I6" s="171">
        <f t="shared" si="2"/>
        <v>33</v>
      </c>
      <c r="J6" s="171">
        <f t="shared" si="2"/>
        <v>34</v>
      </c>
      <c r="K6" s="171">
        <f t="shared" si="2"/>
        <v>35</v>
      </c>
      <c r="L6" s="172">
        <f t="shared" si="2"/>
        <v>36</v>
      </c>
      <c r="M6" s="173">
        <f t="shared" si="2"/>
        <v>37</v>
      </c>
      <c r="N6" s="171">
        <f t="shared" si="2"/>
        <v>38</v>
      </c>
      <c r="O6" s="171">
        <f t="shared" si="2"/>
        <v>39</v>
      </c>
      <c r="P6" s="174">
        <f t="shared" si="2"/>
        <v>40</v>
      </c>
    </row>
    <row r="7" spans="1:6" s="11" customFormat="1" ht="15.75" customHeight="1" thickBot="1">
      <c r="A7" s="12"/>
      <c r="B7" s="12"/>
      <c r="C7" s="284" t="s">
        <v>56</v>
      </c>
      <c r="D7" s="285"/>
      <c r="E7" s="285"/>
      <c r="F7" s="53" t="s">
        <v>29</v>
      </c>
    </row>
    <row r="8" spans="1:16" s="13" customFormat="1" ht="14.25" customHeight="1">
      <c r="A8" s="264" t="s">
        <v>64</v>
      </c>
      <c r="B8" s="126"/>
      <c r="C8" s="291"/>
      <c r="D8" s="291"/>
      <c r="E8" s="49" t="s">
        <v>48</v>
      </c>
      <c r="F8" s="67"/>
      <c r="G8" s="25">
        <f aca="true" t="shared" si="3" ref="G8:P12">IF(ISNUMBER(F8),F8+1,"")</f>
      </c>
      <c r="H8" s="25">
        <f t="shared" si="3"/>
      </c>
      <c r="I8" s="25">
        <f t="shared" si="3"/>
      </c>
      <c r="J8" s="25">
        <f t="shared" si="3"/>
      </c>
      <c r="K8" s="25">
        <f t="shared" si="3"/>
      </c>
      <c r="L8" s="132">
        <f t="shared" si="3"/>
      </c>
      <c r="M8" s="146">
        <f t="shared" si="3"/>
      </c>
      <c r="N8" s="25">
        <f t="shared" si="3"/>
      </c>
      <c r="O8" s="25">
        <f t="shared" si="3"/>
      </c>
      <c r="P8" s="30">
        <f t="shared" si="3"/>
      </c>
    </row>
    <row r="9" spans="1:16" s="13" customFormat="1" ht="15" customHeight="1">
      <c r="A9" s="265"/>
      <c r="B9" s="127"/>
      <c r="C9" s="286"/>
      <c r="D9" s="286"/>
      <c r="E9" s="50" t="s">
        <v>49</v>
      </c>
      <c r="F9" s="68"/>
      <c r="G9" s="14">
        <f t="shared" si="3"/>
      </c>
      <c r="H9" s="14">
        <f t="shared" si="3"/>
      </c>
      <c r="I9" s="14">
        <f t="shared" si="3"/>
      </c>
      <c r="J9" s="14">
        <f t="shared" si="3"/>
      </c>
      <c r="K9" s="14">
        <f t="shared" si="3"/>
      </c>
      <c r="L9" s="133">
        <f t="shared" si="3"/>
      </c>
      <c r="M9" s="147">
        <f t="shared" si="3"/>
      </c>
      <c r="N9" s="14">
        <f t="shared" si="3"/>
      </c>
      <c r="O9" s="14">
        <f t="shared" si="3"/>
      </c>
      <c r="P9" s="31">
        <f t="shared" si="3"/>
      </c>
    </row>
    <row r="10" spans="1:16" s="13" customFormat="1" ht="14.25" customHeight="1">
      <c r="A10" s="265"/>
      <c r="B10" s="127"/>
      <c r="C10" s="286"/>
      <c r="D10" s="286"/>
      <c r="E10" s="50" t="s">
        <v>50</v>
      </c>
      <c r="F10" s="68"/>
      <c r="G10" s="14">
        <f t="shared" si="3"/>
      </c>
      <c r="H10" s="14">
        <f t="shared" si="3"/>
      </c>
      <c r="I10" s="14">
        <f t="shared" si="3"/>
      </c>
      <c r="J10" s="14">
        <f t="shared" si="3"/>
      </c>
      <c r="K10" s="14">
        <f t="shared" si="3"/>
      </c>
      <c r="L10" s="133">
        <f t="shared" si="3"/>
      </c>
      <c r="M10" s="147">
        <f t="shared" si="3"/>
      </c>
      <c r="N10" s="14">
        <f t="shared" si="3"/>
      </c>
      <c r="O10" s="14">
        <f t="shared" si="3"/>
      </c>
      <c r="P10" s="31">
        <f t="shared" si="3"/>
      </c>
    </row>
    <row r="11" spans="1:16" s="13" customFormat="1" ht="14.25" customHeight="1">
      <c r="A11" s="265"/>
      <c r="B11" s="127"/>
      <c r="C11" s="286"/>
      <c r="D11" s="286"/>
      <c r="E11" s="51" t="s">
        <v>51</v>
      </c>
      <c r="F11" s="68"/>
      <c r="G11" s="14">
        <f t="shared" si="3"/>
      </c>
      <c r="H11" s="14">
        <f t="shared" si="3"/>
      </c>
      <c r="I11" s="14">
        <f t="shared" si="3"/>
      </c>
      <c r="J11" s="14">
        <f t="shared" si="3"/>
      </c>
      <c r="K11" s="14">
        <f t="shared" si="3"/>
      </c>
      <c r="L11" s="133">
        <f t="shared" si="3"/>
      </c>
      <c r="M11" s="147">
        <f t="shared" si="3"/>
      </c>
      <c r="N11" s="14">
        <f t="shared" si="3"/>
      </c>
      <c r="O11" s="14">
        <f t="shared" si="3"/>
      </c>
      <c r="P11" s="31">
        <f t="shared" si="3"/>
      </c>
    </row>
    <row r="12" spans="1:16" s="13" customFormat="1" ht="14.25" customHeight="1">
      <c r="A12" s="265"/>
      <c r="B12" s="128"/>
      <c r="C12" s="298"/>
      <c r="D12" s="298"/>
      <c r="E12" s="52" t="s">
        <v>52</v>
      </c>
      <c r="F12" s="69"/>
      <c r="G12" s="15">
        <f t="shared" si="3"/>
      </c>
      <c r="H12" s="15">
        <f t="shared" si="3"/>
      </c>
      <c r="I12" s="15">
        <f t="shared" si="3"/>
      </c>
      <c r="J12" s="15">
        <f t="shared" si="3"/>
      </c>
      <c r="K12" s="15">
        <f t="shared" si="3"/>
      </c>
      <c r="L12" s="134">
        <f t="shared" si="3"/>
      </c>
      <c r="M12" s="148">
        <f t="shared" si="3"/>
      </c>
      <c r="N12" s="15">
        <f t="shared" si="3"/>
      </c>
      <c r="O12" s="15">
        <f t="shared" si="3"/>
      </c>
      <c r="P12" s="32">
        <f t="shared" si="3"/>
      </c>
    </row>
    <row r="13" spans="1:16" s="13" customFormat="1" ht="36" customHeight="1" thickBot="1">
      <c r="A13" s="266"/>
      <c r="B13" s="124"/>
      <c r="C13" s="269" t="s">
        <v>2</v>
      </c>
      <c r="D13" s="269"/>
      <c r="E13" s="270"/>
      <c r="F13" s="55"/>
      <c r="G13" s="56"/>
      <c r="H13" s="56"/>
      <c r="I13" s="56"/>
      <c r="J13" s="57"/>
      <c r="K13" s="56"/>
      <c r="L13" s="57"/>
      <c r="M13" s="56"/>
      <c r="N13" s="56"/>
      <c r="O13" s="56"/>
      <c r="P13" s="58"/>
    </row>
    <row r="14" spans="1:14" ht="13.5" customHeight="1" thickBot="1">
      <c r="A14" s="26"/>
      <c r="B14" s="26"/>
      <c r="C14" s="27"/>
      <c r="D14" s="27"/>
      <c r="E14" s="12"/>
      <c r="F14" s="1"/>
      <c r="G14" s="1"/>
      <c r="H14" s="1"/>
      <c r="I14" s="1"/>
      <c r="J14" s="1"/>
      <c r="K14" s="1"/>
      <c r="L14" s="1"/>
      <c r="M14" s="1"/>
      <c r="N14" s="1"/>
    </row>
    <row r="15" spans="1:16" ht="16.5" customHeight="1">
      <c r="A15" s="264" t="s">
        <v>3</v>
      </c>
      <c r="B15" s="86" t="s">
        <v>67</v>
      </c>
      <c r="C15" s="292" t="s">
        <v>123</v>
      </c>
      <c r="D15" s="292"/>
      <c r="E15" s="293"/>
      <c r="F15" s="70"/>
      <c r="G15" s="41"/>
      <c r="H15" s="41"/>
      <c r="I15" s="41"/>
      <c r="J15" s="41"/>
      <c r="K15" s="41"/>
      <c r="L15" s="135"/>
      <c r="M15" s="149"/>
      <c r="N15" s="41"/>
      <c r="O15" s="41"/>
      <c r="P15" s="42"/>
    </row>
    <row r="16" spans="1:16" ht="16.5" customHeight="1">
      <c r="A16" s="265"/>
      <c r="B16" s="83" t="s">
        <v>68</v>
      </c>
      <c r="C16" s="271" t="s">
        <v>124</v>
      </c>
      <c r="D16" s="271"/>
      <c r="E16" s="272"/>
      <c r="F16" s="71"/>
      <c r="G16" s="43"/>
      <c r="H16" s="43"/>
      <c r="I16" s="43"/>
      <c r="J16" s="43"/>
      <c r="K16" s="43"/>
      <c r="L16" s="136"/>
      <c r="M16" s="150"/>
      <c r="N16" s="43"/>
      <c r="O16" s="43"/>
      <c r="P16" s="44"/>
    </row>
    <row r="17" spans="1:16" ht="16.5" customHeight="1">
      <c r="A17" s="265"/>
      <c r="B17" s="83" t="s">
        <v>69</v>
      </c>
      <c r="C17" s="271" t="s">
        <v>143</v>
      </c>
      <c r="D17" s="271"/>
      <c r="E17" s="272"/>
      <c r="F17" s="71"/>
      <c r="G17" s="43"/>
      <c r="H17" s="43"/>
      <c r="I17" s="43"/>
      <c r="J17" s="43"/>
      <c r="K17" s="43"/>
      <c r="L17" s="136"/>
      <c r="M17" s="150"/>
      <c r="N17" s="43"/>
      <c r="O17" s="43"/>
      <c r="P17" s="44"/>
    </row>
    <row r="18" spans="1:16" ht="15.75" customHeight="1">
      <c r="A18" s="265"/>
      <c r="B18" s="83" t="s">
        <v>70</v>
      </c>
      <c r="C18" s="271" t="s">
        <v>36</v>
      </c>
      <c r="D18" s="271"/>
      <c r="E18" s="272"/>
      <c r="F18" s="71"/>
      <c r="G18" s="43"/>
      <c r="H18" s="43"/>
      <c r="I18" s="43"/>
      <c r="J18" s="43"/>
      <c r="K18" s="43"/>
      <c r="L18" s="136"/>
      <c r="M18" s="150"/>
      <c r="N18" s="43"/>
      <c r="O18" s="43"/>
      <c r="P18" s="44"/>
    </row>
    <row r="19" spans="1:16" ht="16.5" customHeight="1">
      <c r="A19" s="265"/>
      <c r="B19" s="83" t="s">
        <v>71</v>
      </c>
      <c r="C19" s="271" t="s">
        <v>122</v>
      </c>
      <c r="D19" s="271"/>
      <c r="E19" s="272"/>
      <c r="F19" s="72"/>
      <c r="G19" s="76"/>
      <c r="H19" s="76"/>
      <c r="I19" s="76"/>
      <c r="J19" s="76"/>
      <c r="K19" s="76"/>
      <c r="L19" s="137"/>
      <c r="M19" s="151"/>
      <c r="N19" s="76"/>
      <c r="O19" s="76"/>
      <c r="P19" s="77"/>
    </row>
    <row r="20" spans="1:16" ht="16.5" customHeight="1">
      <c r="A20" s="265"/>
      <c r="B20" s="83" t="s">
        <v>72</v>
      </c>
      <c r="C20" s="271" t="s">
        <v>10</v>
      </c>
      <c r="D20" s="271"/>
      <c r="E20" s="272"/>
      <c r="F20" s="73"/>
      <c r="G20" s="78"/>
      <c r="H20" s="78"/>
      <c r="I20" s="78"/>
      <c r="J20" s="78"/>
      <c r="K20" s="138"/>
      <c r="L20" s="163"/>
      <c r="M20" s="73"/>
      <c r="N20" s="78"/>
      <c r="O20" s="78"/>
      <c r="P20" s="79"/>
    </row>
    <row r="21" spans="1:16" ht="16.5" customHeight="1">
      <c r="A21" s="265"/>
      <c r="B21" s="87" t="s">
        <v>73</v>
      </c>
      <c r="C21" s="287"/>
      <c r="D21" s="287"/>
      <c r="E21" s="288"/>
      <c r="F21" s="74"/>
      <c r="G21" s="43"/>
      <c r="H21" s="43"/>
      <c r="I21" s="43"/>
      <c r="J21" s="43"/>
      <c r="K21" s="136"/>
      <c r="L21" s="163"/>
      <c r="M21" s="74"/>
      <c r="N21" s="43"/>
      <c r="O21" s="43"/>
      <c r="P21" s="44"/>
    </row>
    <row r="22" spans="1:16" ht="16.5" customHeight="1">
      <c r="A22" s="265"/>
      <c r="B22" s="84" t="s">
        <v>74</v>
      </c>
      <c r="C22" s="289"/>
      <c r="D22" s="289"/>
      <c r="E22" s="290"/>
      <c r="F22" s="75"/>
      <c r="G22" s="80"/>
      <c r="H22" s="80"/>
      <c r="I22" s="80"/>
      <c r="J22" s="80"/>
      <c r="K22" s="80"/>
      <c r="L22" s="139"/>
      <c r="M22" s="152"/>
      <c r="N22" s="80"/>
      <c r="O22" s="80"/>
      <c r="P22" s="81"/>
    </row>
    <row r="23" spans="1:16" s="16" customFormat="1" ht="18.75" customHeight="1" thickBot="1">
      <c r="A23" s="59"/>
      <c r="B23" s="125"/>
      <c r="C23" s="267" t="s">
        <v>4</v>
      </c>
      <c r="D23" s="267"/>
      <c r="E23" s="268"/>
      <c r="F23" s="60">
        <f aca="true" t="shared" si="4" ref="F23:P23">SUM(F15:F22)</f>
        <v>0</v>
      </c>
      <c r="G23" s="61">
        <f t="shared" si="4"/>
        <v>0</v>
      </c>
      <c r="H23" s="61">
        <f t="shared" si="4"/>
        <v>0</v>
      </c>
      <c r="I23" s="61">
        <f t="shared" si="4"/>
        <v>0</v>
      </c>
      <c r="J23" s="61">
        <f t="shared" si="4"/>
        <v>0</v>
      </c>
      <c r="K23" s="61">
        <f t="shared" si="4"/>
        <v>0</v>
      </c>
      <c r="L23" s="140">
        <f t="shared" si="4"/>
        <v>0</v>
      </c>
      <c r="M23" s="153">
        <f t="shared" si="4"/>
        <v>0</v>
      </c>
      <c r="N23" s="61">
        <f t="shared" si="4"/>
        <v>0</v>
      </c>
      <c r="O23" s="61">
        <f t="shared" si="4"/>
        <v>0</v>
      </c>
      <c r="P23" s="62">
        <f t="shared" si="4"/>
        <v>0</v>
      </c>
    </row>
    <row r="24" spans="1:16" s="17" customFormat="1" ht="13.5" customHeight="1" thickBot="1">
      <c r="A24" s="28"/>
      <c r="B24" s="28"/>
      <c r="C24" s="29"/>
      <c r="D24" s="29"/>
      <c r="E24" s="29"/>
      <c r="F24" s="28"/>
      <c r="G24" s="28"/>
      <c r="H24" s="28"/>
      <c r="I24" s="28"/>
      <c r="J24" s="28"/>
      <c r="K24" s="28"/>
      <c r="L24" s="28"/>
      <c r="M24" s="28"/>
      <c r="N24" s="28"/>
      <c r="O24" s="28"/>
      <c r="P24" s="28"/>
    </row>
    <row r="25" spans="1:16" ht="16.5" customHeight="1">
      <c r="A25" s="264" t="s">
        <v>5</v>
      </c>
      <c r="B25" s="85" t="s">
        <v>75</v>
      </c>
      <c r="C25" s="292" t="s">
        <v>11</v>
      </c>
      <c r="D25" s="292"/>
      <c r="E25" s="293"/>
      <c r="F25" s="70"/>
      <c r="G25" s="41"/>
      <c r="H25" s="41"/>
      <c r="I25" s="41"/>
      <c r="J25" s="41"/>
      <c r="K25" s="41"/>
      <c r="L25" s="135"/>
      <c r="M25" s="149"/>
      <c r="N25" s="41"/>
      <c r="O25" s="41"/>
      <c r="P25" s="42"/>
    </row>
    <row r="26" spans="1:16" ht="16.5" customHeight="1">
      <c r="A26" s="265"/>
      <c r="B26" s="83" t="s">
        <v>76</v>
      </c>
      <c r="C26" s="271" t="s">
        <v>35</v>
      </c>
      <c r="D26" s="271"/>
      <c r="E26" s="272"/>
      <c r="F26" s="74"/>
      <c r="G26" s="43"/>
      <c r="H26" s="43"/>
      <c r="I26" s="43"/>
      <c r="J26" s="43"/>
      <c r="K26" s="43"/>
      <c r="L26" s="136"/>
      <c r="M26" s="150"/>
      <c r="N26" s="43"/>
      <c r="O26" s="43"/>
      <c r="P26" s="44"/>
    </row>
    <row r="27" spans="1:16" ht="16.5" customHeight="1">
      <c r="A27" s="265"/>
      <c r="B27" s="83" t="s">
        <v>77</v>
      </c>
      <c r="C27" s="271" t="s">
        <v>12</v>
      </c>
      <c r="D27" s="271"/>
      <c r="E27" s="272"/>
      <c r="F27" s="82"/>
      <c r="G27" s="45"/>
      <c r="H27" s="45"/>
      <c r="I27" s="45"/>
      <c r="J27" s="45"/>
      <c r="K27" s="45"/>
      <c r="L27" s="141"/>
      <c r="M27" s="154"/>
      <c r="N27" s="45"/>
      <c r="O27" s="45"/>
      <c r="P27" s="46"/>
    </row>
    <row r="28" spans="1:16" ht="16.5" customHeight="1">
      <c r="A28" s="265"/>
      <c r="B28" s="83" t="s">
        <v>78</v>
      </c>
      <c r="C28" s="271" t="s">
        <v>13</v>
      </c>
      <c r="D28" s="271"/>
      <c r="E28" s="272"/>
      <c r="F28" s="74"/>
      <c r="G28" s="43"/>
      <c r="H28" s="43"/>
      <c r="I28" s="43"/>
      <c r="J28" s="43"/>
      <c r="K28" s="43"/>
      <c r="L28" s="136"/>
      <c r="M28" s="150"/>
      <c r="N28" s="43"/>
      <c r="O28" s="43"/>
      <c r="P28" s="44"/>
    </row>
    <row r="29" spans="1:16" ht="16.5" customHeight="1">
      <c r="A29" s="265"/>
      <c r="B29" s="83" t="s">
        <v>79</v>
      </c>
      <c r="C29" s="271" t="s">
        <v>144</v>
      </c>
      <c r="D29" s="271"/>
      <c r="E29" s="272"/>
      <c r="F29" s="74"/>
      <c r="G29" s="43"/>
      <c r="H29" s="43"/>
      <c r="I29" s="43"/>
      <c r="J29" s="43"/>
      <c r="K29" s="43"/>
      <c r="L29" s="136"/>
      <c r="M29" s="150"/>
      <c r="N29" s="43"/>
      <c r="O29" s="43"/>
      <c r="P29" s="44"/>
    </row>
    <row r="30" spans="1:16" ht="16.5" customHeight="1">
      <c r="A30" s="265"/>
      <c r="B30" s="83" t="s">
        <v>80</v>
      </c>
      <c r="C30" s="299" t="s">
        <v>142</v>
      </c>
      <c r="D30" s="299"/>
      <c r="E30" s="300"/>
      <c r="F30" s="82"/>
      <c r="G30" s="45"/>
      <c r="H30" s="45"/>
      <c r="I30" s="45"/>
      <c r="J30" s="45"/>
      <c r="K30" s="45"/>
      <c r="L30" s="158"/>
      <c r="M30" s="157"/>
      <c r="N30" s="45"/>
      <c r="O30" s="45"/>
      <c r="P30" s="46"/>
    </row>
    <row r="31" spans="1:16" ht="16.5" customHeight="1">
      <c r="A31" s="265"/>
      <c r="B31" s="83" t="s">
        <v>81</v>
      </c>
      <c r="C31" s="271" t="s">
        <v>9</v>
      </c>
      <c r="D31" s="271"/>
      <c r="E31" s="272"/>
      <c r="F31" s="82"/>
      <c r="G31" s="45"/>
      <c r="H31" s="45"/>
      <c r="I31" s="45"/>
      <c r="J31" s="45"/>
      <c r="K31" s="45"/>
      <c r="L31" s="141"/>
      <c r="M31" s="154"/>
      <c r="N31" s="45"/>
      <c r="O31" s="45"/>
      <c r="P31" s="46"/>
    </row>
    <row r="32" spans="1:16" ht="16.5" customHeight="1">
      <c r="A32" s="265"/>
      <c r="B32" s="84" t="s">
        <v>82</v>
      </c>
      <c r="C32" s="289"/>
      <c r="D32" s="289"/>
      <c r="E32" s="290"/>
      <c r="F32" s="75"/>
      <c r="G32" s="80"/>
      <c r="H32" s="80"/>
      <c r="I32" s="80"/>
      <c r="J32" s="80"/>
      <c r="K32" s="80"/>
      <c r="L32" s="139"/>
      <c r="M32" s="152"/>
      <c r="N32" s="80"/>
      <c r="O32" s="80"/>
      <c r="P32" s="81"/>
    </row>
    <row r="33" spans="1:16" s="16" customFormat="1" ht="18.75" customHeight="1" thickBot="1">
      <c r="A33" s="266"/>
      <c r="B33" s="124"/>
      <c r="C33" s="269" t="s">
        <v>6</v>
      </c>
      <c r="D33" s="269"/>
      <c r="E33" s="270"/>
      <c r="F33" s="63">
        <f aca="true" t="shared" si="5" ref="F33:P33">SUM(F25:F32)</f>
        <v>0</v>
      </c>
      <c r="G33" s="64">
        <f t="shared" si="5"/>
        <v>0</v>
      </c>
      <c r="H33" s="64">
        <f t="shared" si="5"/>
        <v>0</v>
      </c>
      <c r="I33" s="64">
        <f t="shared" si="5"/>
        <v>0</v>
      </c>
      <c r="J33" s="64">
        <f t="shared" si="5"/>
        <v>0</v>
      </c>
      <c r="K33" s="64">
        <f t="shared" si="5"/>
        <v>0</v>
      </c>
      <c r="L33" s="142">
        <f t="shared" si="5"/>
        <v>0</v>
      </c>
      <c r="M33" s="155">
        <f t="shared" si="5"/>
        <v>0</v>
      </c>
      <c r="N33" s="64">
        <f t="shared" si="5"/>
        <v>0</v>
      </c>
      <c r="O33" s="64">
        <f t="shared" si="5"/>
        <v>0</v>
      </c>
      <c r="P33" s="65">
        <f t="shared" si="5"/>
        <v>0</v>
      </c>
    </row>
    <row r="34" ht="19.5" customHeight="1" thickBot="1"/>
    <row r="35" spans="1:16" ht="18.75" customHeight="1">
      <c r="A35" s="295" t="s">
        <v>7</v>
      </c>
      <c r="B35" s="296"/>
      <c r="C35" s="296"/>
      <c r="D35" s="296"/>
      <c r="E35" s="297"/>
      <c r="F35" s="37">
        <f aca="true" t="shared" si="6" ref="F35:P35">IF(AND(F23=0,F33=0),"",F23-F33)</f>
      </c>
      <c r="G35" s="38">
        <f t="shared" si="6"/>
      </c>
      <c r="H35" s="38">
        <f t="shared" si="6"/>
      </c>
      <c r="I35" s="38">
        <f t="shared" si="6"/>
      </c>
      <c r="J35" s="38">
        <f t="shared" si="6"/>
      </c>
      <c r="K35" s="38">
        <f t="shared" si="6"/>
      </c>
      <c r="L35" s="143">
        <f t="shared" si="6"/>
      </c>
      <c r="M35" s="156">
        <f t="shared" si="6"/>
      </c>
      <c r="N35" s="38">
        <f t="shared" si="6"/>
      </c>
      <c r="O35" s="38">
        <f t="shared" si="6"/>
      </c>
      <c r="P35" s="39">
        <f t="shared" si="6"/>
      </c>
    </row>
    <row r="36" spans="1:16" ht="18.75" customHeight="1" thickBot="1">
      <c r="A36" s="294" t="s">
        <v>8</v>
      </c>
      <c r="B36" s="269"/>
      <c r="C36" s="269"/>
      <c r="D36" s="269"/>
      <c r="E36" s="270"/>
      <c r="F36" s="40"/>
      <c r="G36" s="66">
        <f>IF(ISNUMBER(F35),F36*(1+$E$36)+G35,"")</f>
      </c>
      <c r="H36" s="66">
        <f aca="true" t="shared" si="7" ref="H36:P36">IF(ISNUMBER(G35),G36*(1+$E$36)+H35,"")</f>
      </c>
      <c r="I36" s="66">
        <f t="shared" si="7"/>
      </c>
      <c r="J36" s="66">
        <f t="shared" si="7"/>
      </c>
      <c r="K36" s="66">
        <f t="shared" si="7"/>
      </c>
      <c r="L36" s="144">
        <f t="shared" si="7"/>
      </c>
      <c r="M36" s="153">
        <f t="shared" si="7"/>
      </c>
      <c r="N36" s="66">
        <f t="shared" si="7"/>
      </c>
      <c r="O36" s="66">
        <f t="shared" si="7"/>
      </c>
      <c r="P36" s="62">
        <f t="shared" si="7"/>
      </c>
    </row>
    <row r="37" spans="6:16" ht="7.5" customHeight="1">
      <c r="F37" s="18"/>
      <c r="G37" s="18"/>
      <c r="H37" s="18"/>
      <c r="I37" s="18"/>
      <c r="J37" s="18"/>
      <c r="K37" s="18"/>
      <c r="L37" s="18"/>
      <c r="M37" s="18"/>
      <c r="N37" s="18"/>
      <c r="O37" s="18"/>
      <c r="P37" s="18"/>
    </row>
    <row r="38" spans="1:16" s="19" customFormat="1" ht="15" customHeight="1">
      <c r="A38" s="20"/>
      <c r="B38" s="20"/>
      <c r="C38" s="21"/>
      <c r="D38" s="21"/>
      <c r="E38" s="21"/>
      <c r="F38" s="21"/>
      <c r="G38" s="21"/>
      <c r="H38" s="22"/>
      <c r="I38" s="22"/>
      <c r="J38" s="22"/>
      <c r="K38" s="22"/>
      <c r="L38" s="22"/>
      <c r="M38" s="22"/>
      <c r="N38" s="22"/>
      <c r="O38" s="22"/>
      <c r="P38" s="22"/>
    </row>
    <row r="39" spans="1:16" s="19" customFormat="1" ht="15" customHeight="1">
      <c r="A39" s="20"/>
      <c r="B39" s="20"/>
      <c r="C39" s="21"/>
      <c r="D39" s="21"/>
      <c r="E39" s="21"/>
      <c r="F39" s="21"/>
      <c r="G39" s="21"/>
      <c r="H39" s="22"/>
      <c r="I39" s="22"/>
      <c r="J39" s="22"/>
      <c r="K39" s="22"/>
      <c r="L39" s="22"/>
      <c r="M39" s="22"/>
      <c r="N39" s="22"/>
      <c r="O39" s="22"/>
      <c r="P39" s="22"/>
    </row>
    <row r="40" spans="3:7" s="19" customFormat="1" ht="13.5">
      <c r="C40" s="23"/>
      <c r="D40" s="23"/>
      <c r="E40" s="23"/>
      <c r="F40" s="23"/>
      <c r="G40" s="23"/>
    </row>
    <row r="41" spans="3:8" s="19" customFormat="1" ht="13.5">
      <c r="C41" s="23"/>
      <c r="D41" s="23"/>
      <c r="E41" s="23"/>
      <c r="F41" s="23"/>
      <c r="G41" s="23"/>
      <c r="H41" s="24"/>
    </row>
    <row r="42" spans="3:7" s="19" customFormat="1" ht="13.5">
      <c r="C42" s="23"/>
      <c r="D42" s="23"/>
      <c r="E42" s="23"/>
      <c r="F42" s="23"/>
      <c r="G42" s="23"/>
    </row>
    <row r="43" spans="3:7" s="19" customFormat="1" ht="13.5">
      <c r="C43" s="23"/>
      <c r="D43" s="23"/>
      <c r="E43" s="23"/>
      <c r="F43" s="23"/>
      <c r="G43" s="23"/>
    </row>
    <row r="44" s="19" customFormat="1" ht="13.5"/>
    <row r="45" s="19" customFormat="1" ht="13.5"/>
    <row r="46" s="19" customFormat="1" ht="13.5"/>
    <row r="47" s="19" customFormat="1" ht="13.5"/>
    <row r="48" s="19" customFormat="1" ht="13.5"/>
    <row r="49" s="19" customFormat="1" ht="13.5"/>
    <row r="50" s="19" customFormat="1" ht="13.5"/>
    <row r="51" s="19" customFormat="1" ht="13.5"/>
    <row r="52" s="19" customFormat="1" ht="13.5"/>
    <row r="53" s="19" customFormat="1" ht="13.5"/>
    <row r="54" s="19" customFormat="1" ht="13.5"/>
    <row r="55" s="19" customFormat="1" ht="13.5"/>
    <row r="56" s="19" customFormat="1" ht="13.5"/>
    <row r="57" s="19" customFormat="1" ht="13.5"/>
    <row r="58" s="19" customFormat="1" ht="13.5"/>
    <row r="59" s="19" customFormat="1" ht="13.5"/>
    <row r="60" s="19" customFormat="1" ht="13.5"/>
    <row r="61" s="19" customFormat="1" ht="13.5"/>
    <row r="62" s="19" customFormat="1" ht="13.5"/>
    <row r="63" s="19" customFormat="1" ht="13.5"/>
    <row r="64" s="19" customFormat="1" ht="13.5"/>
    <row r="65" s="19" customFormat="1" ht="13.5"/>
    <row r="66" s="19" customFormat="1" ht="13.5"/>
    <row r="67" s="19" customFormat="1" ht="13.5"/>
    <row r="68" s="19" customFormat="1" ht="13.5"/>
    <row r="69" s="19" customFormat="1" ht="13.5"/>
    <row r="70" s="19" customFormat="1" ht="13.5"/>
    <row r="71" s="19" customFormat="1" ht="13.5"/>
    <row r="72" s="19" customFormat="1" ht="13.5"/>
    <row r="73" s="19" customFormat="1" ht="13.5"/>
    <row r="74" s="19" customFormat="1" ht="13.5"/>
    <row r="75" s="19" customFormat="1" ht="13.5"/>
    <row r="76" s="19" customFormat="1" ht="13.5"/>
    <row r="77" s="19" customFormat="1" ht="13.5"/>
    <row r="78" s="19" customFormat="1" ht="13.5"/>
    <row r="79" s="19" customFormat="1" ht="13.5"/>
    <row r="80" s="19" customFormat="1" ht="13.5"/>
    <row r="81" s="19" customFormat="1" ht="13.5"/>
    <row r="82" s="19" customFormat="1" ht="13.5"/>
    <row r="83" s="19" customFormat="1" ht="13.5"/>
    <row r="84" s="19" customFormat="1" ht="13.5"/>
    <row r="85" s="19" customFormat="1" ht="13.5"/>
    <row r="86" s="19" customFormat="1" ht="13.5"/>
    <row r="87" s="19" customFormat="1" ht="13.5"/>
    <row r="88" s="19" customFormat="1" ht="13.5"/>
    <row r="89" s="19" customFormat="1" ht="13.5"/>
    <row r="90" s="19" customFormat="1" ht="13.5"/>
    <row r="91" s="19" customFormat="1" ht="13.5"/>
    <row r="92" s="19" customFormat="1" ht="13.5"/>
    <row r="93" s="19" customFormat="1" ht="13.5"/>
    <row r="94" s="19" customFormat="1" ht="13.5"/>
    <row r="95" s="19" customFormat="1" ht="13.5"/>
    <row r="96" s="19" customFormat="1" ht="13.5"/>
    <row r="97" s="19" customFormat="1" ht="13.5"/>
    <row r="98" s="19" customFormat="1" ht="13.5"/>
    <row r="99" s="19" customFormat="1" ht="13.5"/>
    <row r="100" s="19" customFormat="1" ht="13.5"/>
    <row r="101" s="19" customFormat="1" ht="13.5"/>
    <row r="102" s="19" customFormat="1" ht="13.5"/>
    <row r="103" s="19" customFormat="1" ht="13.5"/>
    <row r="104" s="19" customFormat="1" ht="13.5"/>
    <row r="105" s="19" customFormat="1" ht="13.5"/>
    <row r="106" s="19" customFormat="1" ht="13.5"/>
    <row r="107" s="19" customFormat="1" ht="13.5"/>
    <row r="108" s="19" customFormat="1" ht="13.5"/>
  </sheetData>
  <sheetProtection/>
  <mergeCells count="34">
    <mergeCell ref="A4:E4"/>
    <mergeCell ref="A5:E5"/>
    <mergeCell ref="A6:E6"/>
    <mergeCell ref="C7:E7"/>
    <mergeCell ref="A8:A13"/>
    <mergeCell ref="C8:D8"/>
    <mergeCell ref="C9:D9"/>
    <mergeCell ref="C10:D10"/>
    <mergeCell ref="C11:D11"/>
    <mergeCell ref="C12:D12"/>
    <mergeCell ref="C13:E13"/>
    <mergeCell ref="A15:A22"/>
    <mergeCell ref="C15:E15"/>
    <mergeCell ref="C16:E16"/>
    <mergeCell ref="C17:E17"/>
    <mergeCell ref="C18:E18"/>
    <mergeCell ref="C19:E19"/>
    <mergeCell ref="C20:E20"/>
    <mergeCell ref="C25:E25"/>
    <mergeCell ref="C26:E26"/>
    <mergeCell ref="C27:E27"/>
    <mergeCell ref="C28:E28"/>
    <mergeCell ref="C29:E29"/>
    <mergeCell ref="C30:E30"/>
    <mergeCell ref="C31:E31"/>
    <mergeCell ref="C32:E32"/>
    <mergeCell ref="C33:E33"/>
    <mergeCell ref="A35:E35"/>
    <mergeCell ref="A36:E36"/>
    <mergeCell ref="N1:O1"/>
    <mergeCell ref="C21:E21"/>
    <mergeCell ref="C22:E22"/>
    <mergeCell ref="C23:E23"/>
    <mergeCell ref="A25:A33"/>
  </mergeCells>
  <dataValidations count="2">
    <dataValidation allowBlank="1" showInputMessage="1" showErrorMessage="1" imeMode="on" sqref="C8:C12"/>
    <dataValidation allowBlank="1" showInputMessage="1" showErrorMessage="1" imeMode="off" sqref="F5 C25:D32 N2:N3 B25:B31 O3:P3 B15:B21 C15:D22"/>
  </dataValidations>
  <printOptions horizontalCentered="1"/>
  <pageMargins left="0" right="0" top="0.31496062992125984"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竹下　耕司</dc:creator>
  <cp:keywords/>
  <dc:description/>
  <cp:lastModifiedBy>Owner</cp:lastModifiedBy>
  <cp:lastPrinted>2018-05-01T05:19:19Z</cp:lastPrinted>
  <dcterms:created xsi:type="dcterms:W3CDTF">2001-08-11T16:06:48Z</dcterms:created>
  <dcterms:modified xsi:type="dcterms:W3CDTF">2018-05-01T05:20:15Z</dcterms:modified>
  <cp:category/>
  <cp:version/>
  <cp:contentType/>
  <cp:contentStatus/>
</cp:coreProperties>
</file>